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930A38\disk\Kotaro\労サポ\労サポ_テンプレート\"/>
    </mc:Choice>
  </mc:AlternateContent>
  <xr:revisionPtr revIDLastSave="0" documentId="13_ncr:1_{4758C0CC-3D86-4956-98A2-1B18E6364E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離職証明書" sheetId="1" r:id="rId1"/>
  </sheets>
  <definedNames>
    <definedName name="_xlnm.Print_Area" localSheetId="0">離職証明書!$A$5:$AI$32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B18" i="1" s="1"/>
  <c r="F19" i="1" l="1"/>
  <c r="AI6" i="1"/>
  <c r="AH6" i="1"/>
  <c r="AF6" i="1"/>
  <c r="AE6" i="1"/>
  <c r="AL19" i="1" l="1"/>
  <c r="AN19" i="1" s="1"/>
  <c r="AL17" i="1" l="1"/>
  <c r="AO19" i="1" l="1"/>
  <c r="AQ19" i="1" s="1"/>
  <c r="B19" i="1" l="1"/>
  <c r="F20" i="1" s="1"/>
  <c r="B20" i="1" s="1"/>
  <c r="F21" i="1" s="1"/>
  <c r="B21" i="1" s="1"/>
  <c r="F22" i="1" s="1"/>
  <c r="B22" i="1" s="1"/>
  <c r="F23" i="1" s="1"/>
  <c r="B23" i="1" s="1"/>
  <c r="AR19" i="1"/>
  <c r="O18" i="1" s="1"/>
  <c r="S19" i="1" s="1"/>
  <c r="F24" i="1" l="1"/>
  <c r="B24" i="1" s="1"/>
  <c r="AL20" i="1"/>
  <c r="AN20" i="1" s="1"/>
  <c r="O19" i="1" l="1"/>
  <c r="S20" i="1" s="1"/>
  <c r="F25" i="1"/>
  <c r="B25" i="1" s="1"/>
  <c r="AL21" i="1"/>
  <c r="AN21" i="1" s="1"/>
  <c r="O20" i="1" l="1"/>
  <c r="S21" i="1" s="1"/>
  <c r="F26" i="1"/>
  <c r="AL22" i="1"/>
  <c r="AN22" i="1" s="1"/>
  <c r="O21" i="1" l="1"/>
  <c r="S22" i="1" s="1"/>
  <c r="B26" i="1"/>
  <c r="F27" i="1" s="1"/>
  <c r="AL23" i="1"/>
  <c r="AN23" i="1" l="1"/>
  <c r="O22" i="1" s="1"/>
  <c r="S23" i="1" s="1"/>
  <c r="B27" i="1"/>
  <c r="F28" i="1" s="1"/>
  <c r="AL24" i="1" l="1"/>
  <c r="AN24" i="1" s="1"/>
  <c r="O23" i="1" s="1"/>
  <c r="S24" i="1" s="1"/>
  <c r="B28" i="1"/>
  <c r="F29" i="1" s="1"/>
  <c r="B29" i="1" s="1"/>
  <c r="AL25" i="1" l="1"/>
  <c r="AN25" i="1" s="1"/>
  <c r="O24" i="1" s="1"/>
</calcChain>
</file>

<file path=xl/sharedStrings.xml><?xml version="1.0" encoding="utf-8"?>
<sst xmlns="http://schemas.openxmlformats.org/spreadsheetml/2006/main" count="110" uniqueCount="35">
  <si>
    <t>雇用保険被保険者離職証明書</t>
    <rPh sb="0" eb="2">
      <t>コヨウ</t>
    </rPh>
    <rPh sb="2" eb="4">
      <t>ホケン</t>
    </rPh>
    <rPh sb="4" eb="8">
      <t>ヒホケンシャ</t>
    </rPh>
    <rPh sb="8" eb="10">
      <t>リショク</t>
    </rPh>
    <rPh sb="10" eb="13">
      <t>ショウメイショ</t>
    </rPh>
    <phoneticPr fontId="1"/>
  </si>
  <si>
    <t>離職の日以前（被保険者区分変更の日前）の賃金支払状況等</t>
    <rPh sb="0" eb="2">
      <t>リショク</t>
    </rPh>
    <rPh sb="3" eb="4">
      <t>ヒ</t>
    </rPh>
    <rPh sb="4" eb="6">
      <t>イゼン</t>
    </rPh>
    <rPh sb="7" eb="11">
      <t>ヒホケンシャ</t>
    </rPh>
    <rPh sb="11" eb="13">
      <t>クブン</t>
    </rPh>
    <rPh sb="13" eb="15">
      <t>ヘンコウ</t>
    </rPh>
    <rPh sb="16" eb="17">
      <t>ヒ</t>
    </rPh>
    <rPh sb="17" eb="18">
      <t>マエ</t>
    </rPh>
    <rPh sb="20" eb="22">
      <t>チンギン</t>
    </rPh>
    <rPh sb="22" eb="24">
      <t>シハラ</t>
    </rPh>
    <rPh sb="24" eb="26">
      <t>ジョウキョウ</t>
    </rPh>
    <rPh sb="26" eb="27">
      <t>トウ</t>
    </rPh>
    <phoneticPr fontId="1"/>
  </si>
  <si>
    <r>
      <t>⑧</t>
    </r>
    <r>
      <rPr>
        <sz val="8"/>
        <color indexed="17"/>
        <rFont val="ＭＳ Ｐゴシック"/>
        <family val="3"/>
        <charset val="128"/>
      </rPr>
      <t>　被保険者期間算定対象期間</t>
    </r>
    <rPh sb="2" eb="6">
      <t>ヒホケンシャ</t>
    </rPh>
    <rPh sb="6" eb="8">
      <t>キカン</t>
    </rPh>
    <rPh sb="8" eb="10">
      <t>サンテイ</t>
    </rPh>
    <rPh sb="10" eb="12">
      <t>タイショウ</t>
    </rPh>
    <rPh sb="12" eb="14">
      <t>キカン</t>
    </rPh>
    <phoneticPr fontId="1"/>
  </si>
  <si>
    <t>備　　考</t>
    <rPh sb="0" eb="1">
      <t>ソナエ</t>
    </rPh>
    <rPh sb="3" eb="4">
      <t>コウ</t>
    </rPh>
    <phoneticPr fontId="1"/>
  </si>
  <si>
    <t>計</t>
    <rPh sb="0" eb="1">
      <t>ケイ</t>
    </rPh>
    <phoneticPr fontId="1"/>
  </si>
  <si>
    <t>賃 金 支 払 対 象 期</t>
    <phoneticPr fontId="1"/>
  </si>
  <si>
    <t>～</t>
    <phoneticPr fontId="1"/>
  </si>
  <si>
    <t xml:space="preserve">  月　　日</t>
  </si>
  <si>
    <t xml:space="preserve">  月　　日</t>
    <phoneticPr fontId="1"/>
  </si>
  <si>
    <t xml:space="preserve">  月　　日</t>
    <phoneticPr fontId="1"/>
  </si>
  <si>
    <t>賃金締切日</t>
    <rPh sb="0" eb="2">
      <t>チンギン</t>
    </rPh>
    <rPh sb="2" eb="5">
      <t>シメキリビ</t>
    </rPh>
    <phoneticPr fontId="1"/>
  </si>
  <si>
    <t>計算式</t>
    <rPh sb="0" eb="2">
      <t>ケイサン</t>
    </rPh>
    <rPh sb="2" eb="3">
      <t>シキ</t>
    </rPh>
    <phoneticPr fontId="1"/>
  </si>
  <si>
    <t>離職年月日</t>
    <rPh sb="0" eb="2">
      <t>リショク</t>
    </rPh>
    <rPh sb="2" eb="5">
      <t>ネンガッピ</t>
    </rPh>
    <phoneticPr fontId="1"/>
  </si>
  <si>
    <t>※毎月末日締めの場合は「31」を入力してください。</t>
    <rPh sb="1" eb="3">
      <t>マイツキ</t>
    </rPh>
    <rPh sb="5" eb="6">
      <t>シ</t>
    </rPh>
    <rPh sb="8" eb="10">
      <t>バアイ</t>
    </rPh>
    <phoneticPr fontId="1"/>
  </si>
  <si>
    <t>取得年月日
（≒入社）</t>
    <rPh sb="0" eb="2">
      <t>シュトク</t>
    </rPh>
    <rPh sb="2" eb="5">
      <t>ネンガッピ</t>
    </rPh>
    <rPh sb="8" eb="10">
      <t>ニュウシャ</t>
    </rPh>
    <phoneticPr fontId="1"/>
  </si>
  <si>
    <t xml:space="preserve">  月　　日</t>
    <phoneticPr fontId="1"/>
  </si>
  <si>
    <t xml:space="preserve">  月　　日</t>
    <phoneticPr fontId="1"/>
  </si>
  <si>
    <t xml:space="preserve">  月　　日</t>
    <phoneticPr fontId="1"/>
  </si>
  <si>
    <t>※離職年月日までの期間が1年未満の場合は必ず入力してください。（1年以上の場合は空欄可）</t>
    <phoneticPr fontId="1"/>
  </si>
  <si>
    <t>-</t>
    <phoneticPr fontId="1"/>
  </si>
  <si>
    <t>日</t>
    <rPh sb="0" eb="1">
      <t>ヒ</t>
    </rPh>
    <phoneticPr fontId="1"/>
  </si>
  <si>
    <t>離職者の
住所又所在地</t>
    <phoneticPr fontId="1"/>
  </si>
  <si>
    <t>⑥</t>
    <phoneticPr fontId="1"/>
  </si>
  <si>
    <t>〒</t>
    <phoneticPr fontId="1"/>
  </si>
  <si>
    <t>電話番号</t>
    <rPh sb="0" eb="4">
      <t>デンワバンゴウ</t>
    </rPh>
    <phoneticPr fontId="1"/>
  </si>
  <si>
    <t>⑤</t>
    <phoneticPr fontId="1"/>
  </si>
  <si>
    <t>事務所</t>
    <rPh sb="0" eb="3">
      <t>ジムショ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</si>
  <si>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</si>
  <si>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</si>
  <si>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月</t>
    <rPh sb="0" eb="1">
      <t>ツキ</t>
    </rPh>
    <phoneticPr fontId="1"/>
  </si>
  <si>
    <t>①
被保険者番号</t>
    <rPh sb="2" eb="6">
      <t>ヒホケンシャ</t>
    </rPh>
    <rPh sb="6" eb="8">
      <t>バンゴウ</t>
    </rPh>
    <phoneticPr fontId="1"/>
  </si>
  <si>
    <t>②
事業所番号</t>
    <rPh sb="2" eb="5">
      <t>ジギョウショ</t>
    </rPh>
    <rPh sb="5" eb="7">
      <t>バンゴウ</t>
    </rPh>
    <phoneticPr fontId="1"/>
  </si>
  <si>
    <t>離職者氏名</t>
    <rPh sb="0" eb="2">
      <t>リショク</t>
    </rPh>
    <rPh sb="2" eb="3">
      <t>シャ</t>
    </rPh>
    <rPh sb="3" eb="5">
      <t>シメイ</t>
    </rPh>
    <phoneticPr fontId="1"/>
  </si>
  <si>
    <t>③</t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</si>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</sst>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8"/>
      <color rgb="FF0066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 diagonalDown="1"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 diagonalDown="1"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hair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thin">
        <color rgb="FF006600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rgb="FF006600"/>
      </bottom>
      <diagonal/>
    </border>
    <border>
      <left style="hair">
        <color indexed="17"/>
      </left>
      <right style="thin">
        <color rgb="FF006600"/>
      </right>
      <top style="hair">
        <color indexed="17"/>
      </top>
      <bottom style="thin">
        <color rgb="FF006600"/>
      </bottom>
      <diagonal/>
    </border>
    <border>
      <left style="hair">
        <color rgb="FF006600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rgb="FF006600"/>
      </left>
      <right style="hair">
        <color indexed="17"/>
      </right>
      <top style="hair">
        <color indexed="17"/>
      </top>
      <bottom style="thin">
        <color rgb="FF0066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64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64"/>
      </top>
      <bottom/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/>
      <diagonal/>
    </border>
    <border>
      <left/>
      <right style="hair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hair">
        <color indexed="17"/>
      </bottom>
      <diagonal/>
    </border>
    <border>
      <left style="thin">
        <color indexed="17"/>
      </left>
      <right style="hair">
        <color indexed="17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4" fontId="4" fillId="0" borderId="4" xfId="0" applyNumberFormat="1" applyFont="1" applyBorder="1">
      <alignment vertical="center"/>
    </xf>
    <xf numFmtId="56" fontId="3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56" fontId="13" fillId="0" borderId="26" xfId="0" applyNumberFormat="1" applyFont="1" applyBorder="1">
      <alignment vertical="center"/>
    </xf>
    <xf numFmtId="176" fontId="13" fillId="0" borderId="26" xfId="0" applyNumberFormat="1" applyFont="1" applyBorder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43" xfId="0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3" fillId="0" borderId="52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56" fontId="13" fillId="0" borderId="2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 shrinkToFit="1"/>
    </xf>
    <xf numFmtId="56" fontId="9" fillId="0" borderId="4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56" fontId="13" fillId="0" borderId="33" xfId="0" applyNumberFormat="1" applyFont="1" applyBorder="1" applyAlignment="1">
      <alignment horizontal="center" vertical="center"/>
    </xf>
    <xf numFmtId="56" fontId="13" fillId="0" borderId="34" xfId="0" applyNumberFormat="1" applyFont="1" applyBorder="1" applyAlignment="1">
      <alignment horizontal="center" vertical="center"/>
    </xf>
    <xf numFmtId="56" fontId="13" fillId="0" borderId="35" xfId="0" applyNumberFormat="1" applyFont="1" applyBorder="1" applyAlignment="1">
      <alignment horizontal="center" vertical="center"/>
    </xf>
    <xf numFmtId="56" fontId="13" fillId="0" borderId="36" xfId="0" applyNumberFormat="1" applyFont="1" applyBorder="1" applyAlignment="1">
      <alignment horizontal="center" vertical="center"/>
    </xf>
    <xf numFmtId="56" fontId="13" fillId="0" borderId="37" xfId="0" applyNumberFormat="1" applyFont="1" applyBorder="1" applyAlignment="1">
      <alignment horizontal="center" vertical="center"/>
    </xf>
    <xf numFmtId="56" fontId="13" fillId="0" borderId="38" xfId="0" applyNumberFormat="1" applyFont="1" applyBorder="1" applyAlignment="1">
      <alignment horizontal="center" vertical="center"/>
    </xf>
    <xf numFmtId="56" fontId="13" fillId="0" borderId="39" xfId="0" applyNumberFormat="1" applyFont="1" applyBorder="1" applyAlignment="1">
      <alignment horizontal="center" vertical="center"/>
    </xf>
    <xf numFmtId="56" fontId="13" fillId="0" borderId="40" xfId="0" applyNumberFormat="1" applyFont="1" applyBorder="1" applyAlignment="1">
      <alignment horizontal="center" vertical="center"/>
    </xf>
    <xf numFmtId="56" fontId="13" fillId="0" borderId="41" xfId="0" applyNumberFormat="1" applyFont="1" applyBorder="1" applyAlignment="1">
      <alignment horizontal="center" vertical="center"/>
    </xf>
    <xf numFmtId="56" fontId="10" fillId="0" borderId="4" xfId="0" applyNumberFormat="1" applyFont="1" applyBorder="1" applyAlignment="1">
      <alignment horizontal="center" vertical="center" shrinkToFit="1"/>
    </xf>
    <xf numFmtId="56" fontId="10" fillId="0" borderId="5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 shrinkToFit="1"/>
    </xf>
    <xf numFmtId="56" fontId="4" fillId="0" borderId="4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56" fontId="4" fillId="0" borderId="5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56" fontId="11" fillId="0" borderId="4" xfId="0" applyNumberFormat="1" applyFont="1" applyBorder="1" applyAlignment="1">
      <alignment horizontal="center" vertical="center" shrinkToFit="1"/>
    </xf>
    <xf numFmtId="56" fontId="11" fillId="0" borderId="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56" fontId="12" fillId="0" borderId="4" xfId="0" applyNumberFormat="1" applyFont="1" applyBorder="1" applyAlignment="1">
      <alignment horizontal="center" vertical="center" shrinkToFit="1"/>
    </xf>
    <xf numFmtId="56" fontId="12" fillId="0" borderId="5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14" fontId="7" fillId="2" borderId="23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</dxfs>
  <tableStyles count="0" defaultTableStyle="TableStyleMedium2" defaultPivotStyle="PivotStyleLight16"/>
  <colors>
    <mruColors>
      <color rgb="FF006600"/>
      <color rgb="FFCCFFFF"/>
      <color rgb="FF339933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17</xdr:row>
      <xdr:rowOff>30480</xdr:rowOff>
    </xdr:from>
    <xdr:to>
      <xdr:col>8</xdr:col>
      <xdr:colOff>45720</xdr:colOff>
      <xdr:row>17</xdr:row>
      <xdr:rowOff>304800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876300" y="4511040"/>
          <a:ext cx="632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離職日（被保険者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区分変更の前日）</a:t>
          </a:r>
        </a:p>
      </xdr:txBody>
    </xdr:sp>
    <xdr:clientData/>
  </xdr:twoCellAnchor>
  <xdr:twoCellAnchor editAs="oneCell">
    <xdr:from>
      <xdr:col>9</xdr:col>
      <xdr:colOff>7620</xdr:colOff>
      <xdr:row>17</xdr:row>
      <xdr:rowOff>83820</xdr:rowOff>
    </xdr:from>
    <xdr:to>
      <xdr:col>11</xdr:col>
      <xdr:colOff>53340</xdr:colOff>
      <xdr:row>17</xdr:row>
      <xdr:rowOff>297180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645920" y="4762500"/>
          <a:ext cx="3962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離職月</a:t>
          </a:r>
        </a:p>
      </xdr:txBody>
    </xdr:sp>
    <xdr:clientData/>
  </xdr:twoCellAnchor>
  <xdr:twoCellAnchor editAs="oneCell">
    <xdr:from>
      <xdr:col>17</xdr:col>
      <xdr:colOff>106680</xdr:colOff>
      <xdr:row>17</xdr:row>
      <xdr:rowOff>30480</xdr:rowOff>
    </xdr:from>
    <xdr:to>
      <xdr:col>22</xdr:col>
      <xdr:colOff>60960</xdr:colOff>
      <xdr:row>17</xdr:row>
      <xdr:rowOff>304800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147060" y="4709160"/>
          <a:ext cx="685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離職日（被保険者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区分変更の前日）</a:t>
          </a:r>
        </a:p>
      </xdr:txBody>
    </xdr:sp>
    <xdr:clientData/>
  </xdr:twoCellAnchor>
  <xdr:twoCellAnchor>
    <xdr:from>
      <xdr:col>0</xdr:col>
      <xdr:colOff>190500</xdr:colOff>
      <xdr:row>22</xdr:row>
      <xdr:rowOff>266700</xdr:rowOff>
    </xdr:from>
    <xdr:to>
      <xdr:col>0</xdr:col>
      <xdr:colOff>259080</xdr:colOff>
      <xdr:row>23</xdr:row>
      <xdr:rowOff>53340</xdr:rowOff>
    </xdr:to>
    <xdr:sp macro="" textlink="">
      <xdr:nvSpPr>
        <xdr:cNvPr id="1070" name="AutoShape 4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 rot="5400000">
          <a:off x="171450" y="549783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28</xdr:row>
      <xdr:rowOff>266700</xdr:rowOff>
    </xdr:from>
    <xdr:to>
      <xdr:col>0</xdr:col>
      <xdr:colOff>259080</xdr:colOff>
      <xdr:row>29</xdr:row>
      <xdr:rowOff>53340</xdr:rowOff>
    </xdr:to>
    <xdr:sp macro="" textlink="">
      <xdr:nvSpPr>
        <xdr:cNvPr id="1071" name="AutoShape 4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 rot="5400000">
          <a:off x="171450" y="741807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22860</xdr:rowOff>
    </xdr:from>
    <xdr:to>
      <xdr:col>5</xdr:col>
      <xdr:colOff>0</xdr:colOff>
      <xdr:row>17</xdr:row>
      <xdr:rowOff>6349</xdr:rowOff>
    </xdr:to>
    <xdr:sp macro="" textlink="">
      <xdr:nvSpPr>
        <xdr:cNvPr id="1072" name="Rectangle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266700" y="3356610"/>
          <a:ext cx="66675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離 職 日 の 翌 日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被保険者区分変更日</a:t>
          </a:r>
        </a:p>
      </xdr:txBody>
    </xdr:sp>
    <xdr:clientData/>
  </xdr:twoCellAnchor>
  <xdr:twoCellAnchor editAs="oneCell">
    <xdr:from>
      <xdr:col>1</xdr:col>
      <xdr:colOff>190500</xdr:colOff>
      <xdr:row>15</xdr:row>
      <xdr:rowOff>76200</xdr:rowOff>
    </xdr:from>
    <xdr:to>
      <xdr:col>8</xdr:col>
      <xdr:colOff>53340</xdr:colOff>
      <xdr:row>15</xdr:row>
      <xdr:rowOff>228600</xdr:rowOff>
    </xdr:to>
    <xdr:sp macro="" textlink="">
      <xdr:nvSpPr>
        <xdr:cNvPr id="1074" name="Rectangle 5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457200" y="3124200"/>
          <a:ext cx="1059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一 般 被 保 険 者 等</a:t>
          </a:r>
        </a:p>
      </xdr:txBody>
    </xdr:sp>
    <xdr:clientData/>
  </xdr:twoCellAnchor>
  <xdr:twoCellAnchor>
    <xdr:from>
      <xdr:col>10</xdr:col>
      <xdr:colOff>114300</xdr:colOff>
      <xdr:row>14</xdr:row>
      <xdr:rowOff>0</xdr:rowOff>
    </xdr:from>
    <xdr:to>
      <xdr:col>11</xdr:col>
      <xdr:colOff>160020</xdr:colOff>
      <xdr:row>15</xdr:row>
      <xdr:rowOff>22860</xdr:rowOff>
    </xdr:to>
    <xdr:sp macro="" textlink="">
      <xdr:nvSpPr>
        <xdr:cNvPr id="1075" name="Rectangle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805940" y="2880360"/>
          <a:ext cx="1676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14</xdr:col>
      <xdr:colOff>0</xdr:colOff>
      <xdr:row>14</xdr:row>
      <xdr:rowOff>7620</xdr:rowOff>
    </xdr:from>
    <xdr:to>
      <xdr:col>15</xdr:col>
      <xdr:colOff>83820</xdr:colOff>
      <xdr:row>15</xdr:row>
      <xdr:rowOff>60960</xdr:rowOff>
    </xdr:to>
    <xdr:sp macro="" textlink="">
      <xdr:nvSpPr>
        <xdr:cNvPr id="1076" name="Rectangle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2133600" y="2887980"/>
          <a:ext cx="2819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22</xdr:col>
      <xdr:colOff>7620</xdr:colOff>
      <xdr:row>14</xdr:row>
      <xdr:rowOff>7620</xdr:rowOff>
    </xdr:from>
    <xdr:to>
      <xdr:col>23</xdr:col>
      <xdr:colOff>53340</xdr:colOff>
      <xdr:row>15</xdr:row>
      <xdr:rowOff>38100</xdr:rowOff>
    </xdr:to>
    <xdr:sp macro="" textlink="">
      <xdr:nvSpPr>
        <xdr:cNvPr id="1077" name="Rectangle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3368040" y="2887980"/>
          <a:ext cx="2438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9</xdr:col>
      <xdr:colOff>15240</xdr:colOff>
      <xdr:row>15</xdr:row>
      <xdr:rowOff>0</xdr:rowOff>
    </xdr:from>
    <xdr:to>
      <xdr:col>9</xdr:col>
      <xdr:colOff>167640</xdr:colOff>
      <xdr:row>15</xdr:row>
      <xdr:rowOff>175260</xdr:rowOff>
    </xdr:to>
    <xdr:sp macro="" textlink="">
      <xdr:nvSpPr>
        <xdr:cNvPr id="1078" name="Rectangle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1508760" y="3048000"/>
          <a:ext cx="1524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9</xdr:col>
      <xdr:colOff>15240</xdr:colOff>
      <xdr:row>15</xdr:row>
      <xdr:rowOff>22860</xdr:rowOff>
    </xdr:from>
    <xdr:to>
      <xdr:col>9</xdr:col>
      <xdr:colOff>137160</xdr:colOff>
      <xdr:row>15</xdr:row>
      <xdr:rowOff>160020</xdr:rowOff>
    </xdr:to>
    <xdr:sp macro="" textlink="">
      <xdr:nvSpPr>
        <xdr:cNvPr id="1079" name="Oval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/>
        </xdr:cNvSpPr>
      </xdr:nvSpPr>
      <xdr:spPr bwMode="auto">
        <a:xfrm>
          <a:off x="1508760" y="30708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15</xdr:row>
      <xdr:rowOff>184150</xdr:rowOff>
    </xdr:from>
    <xdr:to>
      <xdr:col>10</xdr:col>
      <xdr:colOff>144780</xdr:colOff>
      <xdr:row>17</xdr:row>
      <xdr:rowOff>25399</xdr:rowOff>
    </xdr:to>
    <xdr:sp macro="" textlink="">
      <xdr:nvSpPr>
        <xdr:cNvPr id="1080" name="Rectangle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/>
        </xdr:cNvSpPr>
      </xdr:nvSpPr>
      <xdr:spPr bwMode="auto">
        <a:xfrm>
          <a:off x="1492250" y="3225800"/>
          <a:ext cx="3175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　短期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雇用特例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 editAs="oneCell">
    <xdr:from>
      <xdr:col>11</xdr:col>
      <xdr:colOff>0</xdr:colOff>
      <xdr:row>15</xdr:row>
      <xdr:rowOff>68580</xdr:rowOff>
    </xdr:from>
    <xdr:to>
      <xdr:col>13</xdr:col>
      <xdr:colOff>15240</xdr:colOff>
      <xdr:row>17</xdr:row>
      <xdr:rowOff>30480</xdr:rowOff>
    </xdr:to>
    <xdr:sp macro="" textlink="">
      <xdr:nvSpPr>
        <xdr:cNvPr id="1081" name="Rectangle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988820" y="4229100"/>
          <a:ext cx="365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⑧の期間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における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賃金支払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基礎日数</a:t>
          </a:r>
        </a:p>
      </xdr:txBody>
    </xdr:sp>
    <xdr:clientData/>
  </xdr:twoCellAnchor>
  <xdr:twoCellAnchor editAs="oneCell">
    <xdr:from>
      <xdr:col>22</xdr:col>
      <xdr:colOff>22860</xdr:colOff>
      <xdr:row>15</xdr:row>
      <xdr:rowOff>68580</xdr:rowOff>
    </xdr:from>
    <xdr:to>
      <xdr:col>23</xdr:col>
      <xdr:colOff>144780</xdr:colOff>
      <xdr:row>16</xdr:row>
      <xdr:rowOff>236220</xdr:rowOff>
    </xdr:to>
    <xdr:sp macro="" textlink="">
      <xdr:nvSpPr>
        <xdr:cNvPr id="1082" name="Rectangle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3383280" y="3116580"/>
          <a:ext cx="4038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　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　礎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　数</a:t>
          </a:r>
        </a:p>
      </xdr:txBody>
    </xdr:sp>
    <xdr:clientData/>
  </xdr:twoCellAnchor>
  <xdr:twoCellAnchor>
    <xdr:from>
      <xdr:col>24</xdr:col>
      <xdr:colOff>7620</xdr:colOff>
      <xdr:row>14</xdr:row>
      <xdr:rowOff>7620</xdr:rowOff>
    </xdr:from>
    <xdr:to>
      <xdr:col>25</xdr:col>
      <xdr:colOff>144780</xdr:colOff>
      <xdr:row>15</xdr:row>
      <xdr:rowOff>30480</xdr:rowOff>
    </xdr:to>
    <xdr:sp macro="" textlink="">
      <xdr:nvSpPr>
        <xdr:cNvPr id="1083" name="Rectangle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3688080" y="288798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32</xdr:col>
      <xdr:colOff>15240</xdr:colOff>
      <xdr:row>14</xdr:row>
      <xdr:rowOff>15240</xdr:rowOff>
    </xdr:from>
    <xdr:to>
      <xdr:col>34</xdr:col>
      <xdr:colOff>114300</xdr:colOff>
      <xdr:row>15</xdr:row>
      <xdr:rowOff>60960</xdr:rowOff>
    </xdr:to>
    <xdr:sp macro="" textlink="">
      <xdr:nvSpPr>
        <xdr:cNvPr id="1084" name="Rectangle 6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/>
        </xdr:cNvSpPr>
      </xdr:nvSpPr>
      <xdr:spPr bwMode="auto">
        <a:xfrm>
          <a:off x="5882640" y="2895600"/>
          <a:ext cx="5791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 editAs="oneCell">
    <xdr:from>
      <xdr:col>25</xdr:col>
      <xdr:colOff>487680</xdr:colOff>
      <xdr:row>15</xdr:row>
      <xdr:rowOff>0</xdr:rowOff>
    </xdr:from>
    <xdr:to>
      <xdr:col>29</xdr:col>
      <xdr:colOff>137160</xdr:colOff>
      <xdr:row>15</xdr:row>
      <xdr:rowOff>190500</xdr:rowOff>
    </xdr:to>
    <xdr:sp macro="" textlink="">
      <xdr:nvSpPr>
        <xdr:cNvPr id="1085" name="Rectangle 6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/>
        </xdr:cNvSpPr>
      </xdr:nvSpPr>
      <xdr:spPr bwMode="auto">
        <a:xfrm>
          <a:off x="4267200" y="3048000"/>
          <a:ext cx="10972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　　　　金　　　　額</a:t>
          </a:r>
        </a:p>
      </xdr:txBody>
    </xdr:sp>
    <xdr:clientData/>
  </xdr:twoCellAnchor>
  <xdr:twoCellAnchor>
    <xdr:from>
      <xdr:col>25</xdr:col>
      <xdr:colOff>198120</xdr:colOff>
      <xdr:row>16</xdr:row>
      <xdr:rowOff>60960</xdr:rowOff>
    </xdr:from>
    <xdr:to>
      <xdr:col>25</xdr:col>
      <xdr:colOff>396240</xdr:colOff>
      <xdr:row>16</xdr:row>
      <xdr:rowOff>266700</xdr:rowOff>
    </xdr:to>
    <xdr:sp macro="" textlink="">
      <xdr:nvSpPr>
        <xdr:cNvPr id="1086" name="Rectangle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/>
        </xdr:cNvSpPr>
      </xdr:nvSpPr>
      <xdr:spPr bwMode="auto">
        <a:xfrm>
          <a:off x="3977640" y="339852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25</xdr:col>
      <xdr:colOff>198120</xdr:colOff>
      <xdr:row>16</xdr:row>
      <xdr:rowOff>76200</xdr:rowOff>
    </xdr:from>
    <xdr:to>
      <xdr:col>25</xdr:col>
      <xdr:colOff>320040</xdr:colOff>
      <xdr:row>16</xdr:row>
      <xdr:rowOff>213360</xdr:rowOff>
    </xdr:to>
    <xdr:sp macro="" textlink="">
      <xdr:nvSpPr>
        <xdr:cNvPr id="1087" name="Oval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>
          <a:off x="3977640" y="34137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297180</xdr:colOff>
      <xdr:row>16</xdr:row>
      <xdr:rowOff>68580</xdr:rowOff>
    </xdr:from>
    <xdr:to>
      <xdr:col>26</xdr:col>
      <xdr:colOff>441960</xdr:colOff>
      <xdr:row>16</xdr:row>
      <xdr:rowOff>243840</xdr:rowOff>
    </xdr:to>
    <xdr:sp macro="" textlink="">
      <xdr:nvSpPr>
        <xdr:cNvPr id="1088" name="Rectangle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4709160" y="3406140"/>
          <a:ext cx="1447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26</xdr:col>
      <xdr:colOff>297180</xdr:colOff>
      <xdr:row>16</xdr:row>
      <xdr:rowOff>76200</xdr:rowOff>
    </xdr:from>
    <xdr:to>
      <xdr:col>26</xdr:col>
      <xdr:colOff>411480</xdr:colOff>
      <xdr:row>16</xdr:row>
      <xdr:rowOff>213360</xdr:rowOff>
    </xdr:to>
    <xdr:sp macro="" textlink="">
      <xdr:nvSpPr>
        <xdr:cNvPr id="1089" name="Oval 6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4709160" y="3413760"/>
          <a:ext cx="11430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30</xdr:row>
      <xdr:rowOff>30480</xdr:rowOff>
    </xdr:from>
    <xdr:to>
      <xdr:col>1</xdr:col>
      <xdr:colOff>182880</xdr:colOff>
      <xdr:row>30</xdr:row>
      <xdr:rowOff>220980</xdr:rowOff>
    </xdr:to>
    <xdr:sp macro="" textlink="">
      <xdr:nvSpPr>
        <xdr:cNvPr id="1090" name="Rectangle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/>
        </xdr:cNvSpPr>
      </xdr:nvSpPr>
      <xdr:spPr bwMode="auto">
        <a:xfrm>
          <a:off x="274320" y="7802880"/>
          <a:ext cx="1752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⑭  </a:t>
          </a:r>
        </a:p>
      </xdr:txBody>
    </xdr:sp>
    <xdr:clientData/>
  </xdr:twoCellAnchor>
  <xdr:twoCellAnchor editAs="oneCell">
    <xdr:from>
      <xdr:col>1</xdr:col>
      <xdr:colOff>45720</xdr:colOff>
      <xdr:row>30</xdr:row>
      <xdr:rowOff>182880</xdr:rowOff>
    </xdr:from>
    <xdr:to>
      <xdr:col>5</xdr:col>
      <xdr:colOff>0</xdr:colOff>
      <xdr:row>30</xdr:row>
      <xdr:rowOff>647700</xdr:rowOff>
    </xdr:to>
    <xdr:sp macro="" textlink="">
      <xdr:nvSpPr>
        <xdr:cNvPr id="1091" name="Rectangle 6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/>
        </xdr:cNvSpPr>
      </xdr:nvSpPr>
      <xdr:spPr bwMode="auto">
        <a:xfrm>
          <a:off x="312420" y="7955280"/>
          <a:ext cx="6248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  金  に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関  す  る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特記事項</a:t>
          </a:r>
        </a:p>
      </xdr:txBody>
    </xdr:sp>
    <xdr:clientData/>
  </xdr:twoCellAnchor>
  <xdr:twoCellAnchor editAs="oneCell">
    <xdr:from>
      <xdr:col>22</xdr:col>
      <xdr:colOff>45720</xdr:colOff>
      <xdr:row>12</xdr:row>
      <xdr:rowOff>76200</xdr:rowOff>
    </xdr:from>
    <xdr:to>
      <xdr:col>29</xdr:col>
      <xdr:colOff>15240</xdr:colOff>
      <xdr:row>12</xdr:row>
      <xdr:rowOff>312420</xdr:rowOff>
    </xdr:to>
    <xdr:sp macro="" textlink="">
      <xdr:nvSpPr>
        <xdr:cNvPr id="1092" name="Rectangle 6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/>
        </xdr:cNvSpPr>
      </xdr:nvSpPr>
      <xdr:spPr bwMode="auto">
        <a:xfrm>
          <a:off x="3406140" y="1897380"/>
          <a:ext cx="2004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※離職票交付　　令和　　　年　　　月　　　日</a:t>
          </a:r>
        </a:p>
      </xdr:txBody>
    </xdr:sp>
    <xdr:clientData/>
  </xdr:twoCellAnchor>
  <xdr:twoCellAnchor editAs="oneCell">
    <xdr:from>
      <xdr:col>24</xdr:col>
      <xdr:colOff>358140</xdr:colOff>
      <xdr:row>12</xdr:row>
      <xdr:rowOff>228600</xdr:rowOff>
    </xdr:from>
    <xdr:to>
      <xdr:col>29</xdr:col>
      <xdr:colOff>228600</xdr:colOff>
      <xdr:row>12</xdr:row>
      <xdr:rowOff>464820</xdr:rowOff>
    </xdr:to>
    <xdr:sp macro="" textlink="">
      <xdr:nvSpPr>
        <xdr:cNvPr id="1093" name="Rectangle 6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/>
        </xdr:cNvSpPr>
      </xdr:nvSpPr>
      <xdr:spPr bwMode="auto">
        <a:xfrm>
          <a:off x="3779520" y="2049780"/>
          <a:ext cx="16764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（交付番号　　　　　　　　　　番）</a:t>
          </a:r>
        </a:p>
      </xdr:txBody>
    </xdr:sp>
    <xdr:clientData/>
  </xdr:twoCellAnchor>
  <xdr:twoCellAnchor editAs="oneCell">
    <xdr:from>
      <xdr:col>1</xdr:col>
      <xdr:colOff>76200</xdr:colOff>
      <xdr:row>12</xdr:row>
      <xdr:rowOff>236220</xdr:rowOff>
    </xdr:from>
    <xdr:to>
      <xdr:col>4</xdr:col>
      <xdr:colOff>22860</xdr:colOff>
      <xdr:row>12</xdr:row>
      <xdr:rowOff>411480</xdr:rowOff>
    </xdr:to>
    <xdr:sp macro="" textlink="">
      <xdr:nvSpPr>
        <xdr:cNvPr id="1094" name="Rectangle 7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/>
        </xdr:cNvSpPr>
      </xdr:nvSpPr>
      <xdr:spPr bwMode="auto">
        <a:xfrm>
          <a:off x="342900" y="2057400"/>
          <a:ext cx="449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事業主</a:t>
          </a:r>
        </a:p>
      </xdr:txBody>
    </xdr:sp>
    <xdr:clientData/>
  </xdr:twoCellAnchor>
  <xdr:twoCellAnchor editAs="oneCell">
    <xdr:from>
      <xdr:col>3</xdr:col>
      <xdr:colOff>83820</xdr:colOff>
      <xdr:row>12</xdr:row>
      <xdr:rowOff>381000</xdr:rowOff>
    </xdr:from>
    <xdr:to>
      <xdr:col>6</xdr:col>
      <xdr:colOff>7620</xdr:colOff>
      <xdr:row>12</xdr:row>
      <xdr:rowOff>541020</xdr:rowOff>
    </xdr:to>
    <xdr:sp macro="" textlink="">
      <xdr:nvSpPr>
        <xdr:cNvPr id="1095" name="Rectangle 7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/>
        </xdr:cNvSpPr>
      </xdr:nvSpPr>
      <xdr:spPr bwMode="auto">
        <a:xfrm>
          <a:off x="670560" y="220218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氏名</a:t>
          </a:r>
        </a:p>
      </xdr:txBody>
    </xdr:sp>
    <xdr:clientData/>
  </xdr:twoCellAnchor>
  <xdr:twoCellAnchor editAs="oneCell">
    <xdr:from>
      <xdr:col>3</xdr:col>
      <xdr:colOff>83820</xdr:colOff>
      <xdr:row>12</xdr:row>
      <xdr:rowOff>91440</xdr:rowOff>
    </xdr:from>
    <xdr:to>
      <xdr:col>6</xdr:col>
      <xdr:colOff>7620</xdr:colOff>
      <xdr:row>12</xdr:row>
      <xdr:rowOff>259080</xdr:rowOff>
    </xdr:to>
    <xdr:sp macro="" textlink="">
      <xdr:nvSpPr>
        <xdr:cNvPr id="1096" name="Rectangle 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/>
        </xdr:cNvSpPr>
      </xdr:nvSpPr>
      <xdr:spPr bwMode="auto">
        <a:xfrm>
          <a:off x="670560" y="1912620"/>
          <a:ext cx="449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住所</a:t>
          </a:r>
        </a:p>
      </xdr:txBody>
    </xdr:sp>
    <xdr:clientData/>
  </xdr:twoCellAnchor>
  <xdr:twoCellAnchor>
    <xdr:from>
      <xdr:col>29</xdr:col>
      <xdr:colOff>15240</xdr:colOff>
      <xdr:row>5</xdr:row>
      <xdr:rowOff>0</xdr:rowOff>
    </xdr:from>
    <xdr:to>
      <xdr:col>29</xdr:col>
      <xdr:colOff>243840</xdr:colOff>
      <xdr:row>5</xdr:row>
      <xdr:rowOff>251460</xdr:rowOff>
    </xdr:to>
    <xdr:sp macro="" textlink="">
      <xdr:nvSpPr>
        <xdr:cNvPr id="1122" name="Rectangle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5242560" y="358140"/>
          <a:ext cx="2286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oneCell">
    <xdr:from>
      <xdr:col>29</xdr:col>
      <xdr:colOff>15240</xdr:colOff>
      <xdr:row>5</xdr:row>
      <xdr:rowOff>137160</xdr:rowOff>
    </xdr:from>
    <xdr:to>
      <xdr:col>30</xdr:col>
      <xdr:colOff>45720</xdr:colOff>
      <xdr:row>7</xdr:row>
      <xdr:rowOff>76199</xdr:rowOff>
    </xdr:to>
    <xdr:sp macro="" textlink="">
      <xdr:nvSpPr>
        <xdr:cNvPr id="1123" name="Rectangle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5242560" y="495300"/>
          <a:ext cx="3657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離職年月日（変更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年月日の前日）</a:t>
          </a:r>
        </a:p>
      </xdr:txBody>
    </xdr:sp>
    <xdr:clientData/>
  </xdr:twoCellAnchor>
  <xdr:twoCellAnchor editAs="oneCell">
    <xdr:from>
      <xdr:col>32</xdr:col>
      <xdr:colOff>53340</xdr:colOff>
      <xdr:row>5</xdr:row>
      <xdr:rowOff>22860</xdr:rowOff>
    </xdr:from>
    <xdr:to>
      <xdr:col>33</xdr:col>
      <xdr:colOff>22860</xdr:colOff>
      <xdr:row>5</xdr:row>
      <xdr:rowOff>198120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5920740" y="3810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 editAs="oneCell">
    <xdr:from>
      <xdr:col>33</xdr:col>
      <xdr:colOff>152400</xdr:colOff>
      <xdr:row>5</xdr:row>
      <xdr:rowOff>22860</xdr:rowOff>
    </xdr:from>
    <xdr:to>
      <xdr:col>34</xdr:col>
      <xdr:colOff>30480</xdr:colOff>
      <xdr:row>5</xdr:row>
      <xdr:rowOff>198120</xdr:rowOff>
    </xdr:to>
    <xdr:sp macro="" textlink="">
      <xdr:nvSpPr>
        <xdr:cNvPr id="1126" name="Rectangle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6217920" y="381000"/>
          <a:ext cx="1600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twoCellAnchor>
  <xdr:twoCellAnchor editAs="oneCell">
    <xdr:from>
      <xdr:col>34</xdr:col>
      <xdr:colOff>152400</xdr:colOff>
      <xdr:row>5</xdr:row>
      <xdr:rowOff>7620</xdr:rowOff>
    </xdr:from>
    <xdr:to>
      <xdr:col>35</xdr:col>
      <xdr:colOff>30480</xdr:colOff>
      <xdr:row>5</xdr:row>
      <xdr:rowOff>190500</xdr:rowOff>
    </xdr:to>
    <xdr:sp macro="" textlink="">
      <xdr:nvSpPr>
        <xdr:cNvPr id="1127" name="Rectangle 10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6499860" y="3657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</xdr:col>
      <xdr:colOff>15240</xdr:colOff>
      <xdr:row>15</xdr:row>
      <xdr:rowOff>60960</xdr:rowOff>
    </xdr:from>
    <xdr:to>
      <xdr:col>2</xdr:col>
      <xdr:colOff>15240</xdr:colOff>
      <xdr:row>15</xdr:row>
      <xdr:rowOff>266700</xdr:rowOff>
    </xdr:to>
    <xdr:sp macro="" textlink="">
      <xdr:nvSpPr>
        <xdr:cNvPr id="1132" name="Rectangle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281940" y="310896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1</xdr:col>
      <xdr:colOff>15240</xdr:colOff>
      <xdr:row>15</xdr:row>
      <xdr:rowOff>76200</xdr:rowOff>
    </xdr:from>
    <xdr:to>
      <xdr:col>1</xdr:col>
      <xdr:colOff>137160</xdr:colOff>
      <xdr:row>15</xdr:row>
      <xdr:rowOff>213360</xdr:rowOff>
    </xdr:to>
    <xdr:sp macro="" textlink="">
      <xdr:nvSpPr>
        <xdr:cNvPr id="1133" name="Oval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281940" y="312420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161926</xdr:colOff>
      <xdr:row>3</xdr:row>
      <xdr:rowOff>257175</xdr:rowOff>
    </xdr:from>
    <xdr:to>
      <xdr:col>7</xdr:col>
      <xdr:colOff>142876</xdr:colOff>
      <xdr:row>4</xdr:row>
      <xdr:rowOff>314325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61926" y="923925"/>
          <a:ext cx="1333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L32"/>
  <sheetViews>
    <sheetView showGridLines="0" tabSelected="1" zoomScaleNormal="100" workbookViewId="0">
      <pane ySplit="7" topLeftCell="A8" activePane="bottomLeft" state="frozen"/>
      <selection pane="bottomLeft" activeCell="AE4" sqref="AE4:AI4"/>
    </sheetView>
  </sheetViews>
  <sheetFormatPr defaultColWidth="3" defaultRowHeight="9.6" x14ac:dyDescent="0.2"/>
  <cols>
    <col min="1" max="1" width="3.88671875" style="1" customWidth="1"/>
    <col min="2" max="2" width="2.88671875" style="1" customWidth="1"/>
    <col min="3" max="3" width="1.77734375" style="1" customWidth="1"/>
    <col min="4" max="4" width="2.6640625" style="1" customWidth="1"/>
    <col min="5" max="5" width="2.44140625" style="1" customWidth="1"/>
    <col min="6" max="18" width="2.5546875" style="1" customWidth="1"/>
    <col min="19" max="19" width="2.6640625" style="1" customWidth="1"/>
    <col min="20" max="20" width="1.44140625" style="1" customWidth="1"/>
    <col min="21" max="21" width="2.6640625" style="1" customWidth="1"/>
    <col min="22" max="22" width="1.33203125" style="1" customWidth="1"/>
    <col min="23" max="23" width="4.109375" style="1" customWidth="1"/>
    <col min="24" max="24" width="3" style="1" customWidth="1"/>
    <col min="25" max="25" width="1.44140625" style="1" customWidth="1"/>
    <col min="26" max="26" width="9.21875" style="1" customWidth="1"/>
    <col min="27" max="27" width="8.109375" style="1" customWidth="1"/>
    <col min="28" max="28" width="2.33203125" style="1" customWidth="1"/>
    <col min="29" max="29" width="1.44140625" style="1" customWidth="1"/>
    <col min="30" max="30" width="4.88671875" style="1" customWidth="1"/>
    <col min="31" max="31" width="3.33203125" style="1" customWidth="1"/>
    <col min="32" max="32" width="1.109375" style="1" customWidth="1"/>
    <col min="33" max="33" width="2.88671875" style="1" customWidth="1"/>
    <col min="34" max="35" width="4.109375" style="1" customWidth="1"/>
    <col min="36" max="37" width="3.77734375" style="1" customWidth="1"/>
    <col min="38" max="38" width="7.33203125" style="8" hidden="1" customWidth="1"/>
    <col min="39" max="39" width="2.44140625" style="1" hidden="1" customWidth="1"/>
    <col min="40" max="41" width="7.33203125" style="8" hidden="1" customWidth="1"/>
    <col min="42" max="42" width="2.44140625" style="1" hidden="1" customWidth="1"/>
    <col min="43" max="44" width="7.33203125" style="8" hidden="1" customWidth="1"/>
    <col min="45" max="45" width="3" style="9" customWidth="1"/>
    <col min="46" max="46" width="7.21875" style="9" customWidth="1"/>
    <col min="47" max="47" width="11" style="9" customWidth="1"/>
    <col min="48" max="56" width="3" style="1" customWidth="1"/>
    <col min="57" max="16384" width="3" style="1"/>
  </cols>
  <sheetData>
    <row r="1" spans="1:64" ht="7.5" customHeight="1" thickBot="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64" ht="22.95" customHeight="1" thickBot="1" x14ac:dyDescent="0.25">
      <c r="AA2" s="115" t="s">
        <v>14</v>
      </c>
      <c r="AB2" s="115"/>
      <c r="AC2" s="115"/>
      <c r="AD2" s="116"/>
      <c r="AE2" s="112">
        <v>43922</v>
      </c>
      <c r="AF2" s="113"/>
      <c r="AG2" s="113"/>
      <c r="AH2" s="113"/>
      <c r="AI2" s="114"/>
      <c r="AJ2" s="19" t="s">
        <v>18</v>
      </c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4" ht="22.95" customHeight="1" thickBot="1" x14ac:dyDescent="0.25">
      <c r="AA3" s="13"/>
      <c r="AB3" s="14"/>
      <c r="AC3" s="14"/>
      <c r="AD3" s="15" t="s">
        <v>12</v>
      </c>
      <c r="AE3" s="117">
        <v>45230</v>
      </c>
      <c r="AF3" s="118"/>
      <c r="AG3" s="118"/>
      <c r="AH3" s="118"/>
      <c r="AI3" s="119"/>
      <c r="AJ3" s="17"/>
      <c r="AL3" s="1"/>
    </row>
    <row r="4" spans="1:64" ht="22.95" customHeight="1" thickBot="1" x14ac:dyDescent="0.25">
      <c r="AA4" s="13"/>
      <c r="AB4" s="14"/>
      <c r="AC4" s="14"/>
      <c r="AD4" s="15" t="s">
        <v>10</v>
      </c>
      <c r="AE4" s="120">
        <v>31</v>
      </c>
      <c r="AF4" s="121"/>
      <c r="AG4" s="121"/>
      <c r="AH4" s="121"/>
      <c r="AI4" s="122"/>
      <c r="AJ4" s="18" t="s">
        <v>13</v>
      </c>
    </row>
    <row r="5" spans="1:64" ht="40.5" customHeight="1" x14ac:dyDescent="0.2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</row>
    <row r="6" spans="1:64" ht="23.25" customHeight="1" x14ac:dyDescent="0.2">
      <c r="B6" s="83" t="s">
        <v>30</v>
      </c>
      <c r="C6" s="84"/>
      <c r="D6" s="84"/>
      <c r="E6" s="85"/>
      <c r="F6" s="24"/>
      <c r="G6" s="24"/>
      <c r="H6" s="24"/>
      <c r="I6" s="24"/>
      <c r="J6" s="24" t="s">
        <v>19</v>
      </c>
      <c r="K6" s="24"/>
      <c r="L6" s="24"/>
      <c r="M6" s="24"/>
      <c r="N6" s="24"/>
      <c r="O6" s="24"/>
      <c r="P6" s="24"/>
      <c r="Q6" s="24" t="s">
        <v>19</v>
      </c>
      <c r="R6" s="24"/>
      <c r="S6" s="37" t="s">
        <v>33</v>
      </c>
      <c r="T6" s="97" t="s">
        <v>34</v>
      </c>
      <c r="U6" s="97"/>
      <c r="V6" s="97"/>
      <c r="W6" s="97"/>
      <c r="X6" s="97"/>
      <c r="Y6" s="97"/>
      <c r="Z6" s="97"/>
      <c r="AA6" s="97"/>
      <c r="AB6" s="97"/>
      <c r="AC6" s="97"/>
      <c r="AD6" s="100"/>
      <c r="AE6" s="75" t="str">
        <f>IF(OR(AE3="",AE4=""),"令和",TEXT(AE3,"ggg"))</f>
        <v>令和</v>
      </c>
      <c r="AF6" s="104" t="str">
        <f>IF(OR(AE3="",AE4=""),"",TEXT(AE3,"e"))</f>
        <v>5</v>
      </c>
      <c r="AG6" s="104"/>
      <c r="AH6" s="104">
        <f>IF(OR(AE3="",AE4=""),"",MONTH(AE3))</f>
        <v>10</v>
      </c>
      <c r="AI6" s="73">
        <f>IF(OR(AE3="",AE4=""),"",DAY(AE3))</f>
        <v>31</v>
      </c>
    </row>
    <row r="7" spans="1:64" ht="23.25" customHeight="1" x14ac:dyDescent="0.2">
      <c r="B7" s="80" t="s">
        <v>31</v>
      </c>
      <c r="C7" s="81"/>
      <c r="D7" s="81"/>
      <c r="E7" s="82"/>
      <c r="F7" s="25"/>
      <c r="G7" s="25"/>
      <c r="H7" s="25"/>
      <c r="I7" s="25"/>
      <c r="J7" s="25" t="s">
        <v>19</v>
      </c>
      <c r="K7" s="25"/>
      <c r="L7" s="25"/>
      <c r="M7" s="25"/>
      <c r="N7" s="25"/>
      <c r="O7" s="25"/>
      <c r="P7" s="25"/>
      <c r="Q7" s="25" t="s">
        <v>19</v>
      </c>
      <c r="R7" s="25"/>
      <c r="S7" s="99" t="s">
        <v>32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91"/>
      <c r="AE7" s="76"/>
      <c r="AF7" s="105"/>
      <c r="AG7" s="105"/>
      <c r="AH7" s="105"/>
      <c r="AI7" s="74"/>
      <c r="AM7" s="8"/>
      <c r="AP7" s="8"/>
      <c r="AV7" s="8"/>
    </row>
    <row r="8" spans="1:64" ht="13.2" customHeight="1" x14ac:dyDescent="0.2">
      <c r="B8" s="77" t="s">
        <v>25</v>
      </c>
      <c r="C8" s="78"/>
      <c r="D8" s="78"/>
      <c r="E8" s="78"/>
      <c r="F8" s="27"/>
      <c r="V8" s="30"/>
      <c r="W8" s="44" t="s">
        <v>22</v>
      </c>
      <c r="X8" s="45"/>
      <c r="Y8" s="46"/>
      <c r="Z8" s="44" t="s">
        <v>23</v>
      </c>
      <c r="AA8" s="45"/>
      <c r="AI8" s="28"/>
    </row>
    <row r="9" spans="1:64" ht="13.2" customHeight="1" x14ac:dyDescent="0.2">
      <c r="B9" s="31"/>
      <c r="C9" s="32"/>
      <c r="D9" s="32" t="s">
        <v>27</v>
      </c>
      <c r="E9" s="33"/>
      <c r="F9" s="27"/>
      <c r="V9" s="30"/>
      <c r="W9" s="40" t="s">
        <v>21</v>
      </c>
      <c r="X9" s="40"/>
      <c r="Y9" s="41"/>
      <c r="Z9" s="41"/>
      <c r="AA9" s="47"/>
      <c r="AB9" s="47"/>
      <c r="AC9" s="47"/>
      <c r="AD9" s="47"/>
      <c r="AE9" s="47"/>
      <c r="AF9" s="47"/>
      <c r="AG9" s="47"/>
      <c r="AH9" s="47"/>
      <c r="AI9" s="48"/>
    </row>
    <row r="10" spans="1:64" ht="13.2" customHeight="1" x14ac:dyDescent="0.2">
      <c r="B10" s="31"/>
      <c r="C10" s="32"/>
      <c r="D10" s="32" t="s">
        <v>28</v>
      </c>
      <c r="E10" s="33"/>
      <c r="F10" s="27"/>
      <c r="V10" s="30"/>
      <c r="W10" s="40"/>
      <c r="X10" s="40"/>
      <c r="Y10" s="41"/>
      <c r="Z10" s="41"/>
      <c r="AA10" s="47"/>
      <c r="AB10" s="47"/>
      <c r="AC10" s="47"/>
      <c r="AD10" s="47"/>
      <c r="AE10" s="47"/>
      <c r="AF10" s="47"/>
      <c r="AG10" s="47"/>
      <c r="AH10" s="47"/>
      <c r="AI10" s="48"/>
    </row>
    <row r="11" spans="1:64" ht="13.2" customHeight="1" x14ac:dyDescent="0.2">
      <c r="B11" s="31" t="s">
        <v>26</v>
      </c>
      <c r="C11" s="32"/>
      <c r="D11" s="32"/>
      <c r="E11" s="33"/>
      <c r="F11" s="27"/>
      <c r="V11" s="30"/>
      <c r="W11" s="40"/>
      <c r="X11" s="40"/>
      <c r="Y11" s="41"/>
      <c r="Z11" s="41"/>
      <c r="AA11" s="47"/>
      <c r="AB11" s="47"/>
      <c r="AC11" s="47"/>
      <c r="AD11" s="47"/>
      <c r="AE11" s="47"/>
      <c r="AF11" s="47"/>
      <c r="AG11" s="47"/>
      <c r="AH11" s="47"/>
      <c r="AI11" s="48"/>
    </row>
    <row r="12" spans="1:64" ht="13.2" customHeight="1" x14ac:dyDescent="0.2">
      <c r="B12" s="34"/>
      <c r="C12" s="35"/>
      <c r="D12" s="20" t="s">
        <v>24</v>
      </c>
      <c r="E12" s="36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42"/>
      <c r="X12" s="42"/>
      <c r="Y12" s="43"/>
      <c r="Z12" s="26" t="s">
        <v>24</v>
      </c>
      <c r="AA12" s="22"/>
      <c r="AB12" s="22" t="s">
        <v>19</v>
      </c>
      <c r="AC12" s="22"/>
      <c r="AD12" s="22"/>
      <c r="AE12" s="22" t="s">
        <v>19</v>
      </c>
      <c r="AF12" s="22"/>
      <c r="AG12" s="22"/>
      <c r="AH12" s="22"/>
      <c r="AI12" s="29"/>
    </row>
    <row r="13" spans="1:64" ht="61.5" customHeight="1" x14ac:dyDescent="0.2">
      <c r="B13" s="7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71"/>
      <c r="AH13" s="71"/>
      <c r="AI13" s="72"/>
    </row>
    <row r="14" spans="1:64" ht="22.5" customHeight="1" x14ac:dyDescent="0.2">
      <c r="B14" s="108" t="s">
        <v>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10"/>
    </row>
    <row r="15" spans="1:64" ht="13.5" customHeight="1" x14ac:dyDescent="0.2">
      <c r="B15" s="56" t="s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0"/>
      <c r="M15" s="50"/>
      <c r="N15" s="50"/>
      <c r="O15" s="50" t="s">
        <v>5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3" t="s">
        <v>3</v>
      </c>
      <c r="AH15" s="53"/>
      <c r="AI15" s="58"/>
    </row>
    <row r="16" spans="1:64" ht="23.25" customHeight="1" x14ac:dyDescent="0.2">
      <c r="B16" s="2"/>
      <c r="C16" s="3"/>
      <c r="D16" s="3"/>
      <c r="E16" s="3"/>
      <c r="F16" s="3"/>
      <c r="G16" s="3"/>
      <c r="H16" s="3"/>
      <c r="I16" s="4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3"/>
      <c r="AH16" s="53"/>
      <c r="AI16" s="58"/>
    </row>
    <row r="17" spans="2:56" ht="21.75" customHeight="1" x14ac:dyDescent="0.2">
      <c r="B17" s="2"/>
      <c r="C17" s="3"/>
      <c r="D17" s="3"/>
      <c r="E17" s="3"/>
      <c r="F17" s="106">
        <f>IF(OR(AE3="",AE4=""),"  月　　日",AE3+1)</f>
        <v>45231</v>
      </c>
      <c r="G17" s="106"/>
      <c r="H17" s="106"/>
      <c r="I17" s="107"/>
      <c r="J17" s="50"/>
      <c r="K17" s="50"/>
      <c r="L17" s="50"/>
      <c r="M17" s="50"/>
      <c r="N17" s="50"/>
      <c r="O17" s="50"/>
      <c r="P17" s="50"/>
      <c r="Q17" s="50"/>
      <c r="R17" s="50"/>
      <c r="S17" s="111"/>
      <c r="T17" s="50"/>
      <c r="U17" s="50"/>
      <c r="V17" s="50"/>
      <c r="W17" s="50"/>
      <c r="X17" s="50"/>
      <c r="Y17" s="50"/>
      <c r="Z17" s="50"/>
      <c r="AA17" s="50"/>
      <c r="AB17" s="50"/>
      <c r="AC17" s="53" t="s">
        <v>4</v>
      </c>
      <c r="AD17" s="53"/>
      <c r="AE17" s="53"/>
      <c r="AF17" s="53"/>
      <c r="AG17" s="53"/>
      <c r="AH17" s="53"/>
      <c r="AI17" s="58"/>
      <c r="AL17" s="1">
        <f>IF(AE3=EOMONTH(AE3,0),31,0)</f>
        <v>31</v>
      </c>
      <c r="AM17" s="8"/>
      <c r="AP17" s="8"/>
      <c r="AW17" s="8"/>
      <c r="BA17" s="8"/>
    </row>
    <row r="18" spans="2:56" ht="25.5" customHeight="1" x14ac:dyDescent="0.2">
      <c r="B18" s="51">
        <f>IF(OR(AE3="",AE4=""),"  月　　日",IF(EDATE($F$17,-1)&lt;$AE$2,$AE$2,EDATE($F$17,-1)))</f>
        <v>45200</v>
      </c>
      <c r="C18" s="68"/>
      <c r="D18" s="68"/>
      <c r="E18" s="3" t="s">
        <v>6</v>
      </c>
      <c r="F18" s="7"/>
      <c r="G18" s="3"/>
      <c r="H18" s="5"/>
      <c r="I18" s="3"/>
      <c r="J18" s="6"/>
      <c r="K18" s="4"/>
      <c r="L18" s="38"/>
      <c r="M18" s="39"/>
      <c r="N18" s="3" t="s">
        <v>20</v>
      </c>
      <c r="O18" s="51">
        <f>IF(OR(AE3="",AE4=""),"  月　　日",IF(AR19+1&lt;$AE$2,$AE$2,AR19+1))</f>
        <v>45200</v>
      </c>
      <c r="P18" s="68"/>
      <c r="Q18" s="68"/>
      <c r="R18" s="3" t="s">
        <v>6</v>
      </c>
      <c r="S18" s="7"/>
      <c r="T18" s="3"/>
      <c r="U18" s="5"/>
      <c r="V18" s="3"/>
      <c r="W18" s="6"/>
      <c r="X18" s="3" t="s">
        <v>20</v>
      </c>
      <c r="Y18" s="50"/>
      <c r="Z18" s="50"/>
      <c r="AA18" s="50"/>
      <c r="AB18" s="50"/>
      <c r="AC18" s="53"/>
      <c r="AD18" s="53"/>
      <c r="AE18" s="53"/>
      <c r="AF18" s="53"/>
      <c r="AG18" s="54"/>
      <c r="AH18" s="54"/>
      <c r="AI18" s="55"/>
      <c r="AL18" s="49" t="s">
        <v>11</v>
      </c>
      <c r="AM18" s="49"/>
      <c r="AN18" s="49"/>
      <c r="AO18" s="49"/>
      <c r="AP18" s="49"/>
      <c r="AQ18" s="49"/>
      <c r="AR18" s="49"/>
      <c r="AW18" s="8"/>
      <c r="AX18" s="8"/>
      <c r="AY18" s="8"/>
      <c r="AZ18" s="8"/>
      <c r="BA18" s="8"/>
      <c r="BB18" s="8"/>
      <c r="BC18" s="8"/>
      <c r="BD18" s="8"/>
    </row>
    <row r="19" spans="2:56" ht="25.5" customHeight="1" x14ac:dyDescent="0.2">
      <c r="B19" s="51">
        <f>IF(F19="  月　　日","  月　　日",IF(EDATE($F$17,-2)&lt;$AE$2,$AE$2,EDATE($F$17,-2)))</f>
        <v>45170</v>
      </c>
      <c r="C19" s="52"/>
      <c r="D19" s="52"/>
      <c r="E19" s="3" t="s">
        <v>6</v>
      </c>
      <c r="F19" s="101">
        <f t="shared" ref="F19" si="0">IF(OR(AE3="",AE4=""),"  月　　日",IF(B18=$AE$2,"  月　　日",B18-1))</f>
        <v>45199</v>
      </c>
      <c r="G19" s="101"/>
      <c r="H19" s="101"/>
      <c r="I19" s="102"/>
      <c r="J19" s="6"/>
      <c r="K19" s="4" t="s">
        <v>29</v>
      </c>
      <c r="L19" s="38"/>
      <c r="M19" s="39"/>
      <c r="N19" s="3" t="s">
        <v>20</v>
      </c>
      <c r="O19" s="51">
        <f>IF(S19="  月　　日","  月　　日",IF(AN20+1&lt;$AE$2,$AE$2,AN20+1))</f>
        <v>45170</v>
      </c>
      <c r="P19" s="68"/>
      <c r="Q19" s="68"/>
      <c r="R19" s="3" t="s">
        <v>6</v>
      </c>
      <c r="S19" s="52">
        <f>IF(OR(AE3="",AE4=""),"  月　　日",IF(O18=$AE$2, "  月　　日",AR19))</f>
        <v>45199</v>
      </c>
      <c r="T19" s="68"/>
      <c r="U19" s="68"/>
      <c r="V19" s="69"/>
      <c r="W19" s="6"/>
      <c r="X19" s="3" t="s">
        <v>20</v>
      </c>
      <c r="Y19" s="50"/>
      <c r="Z19" s="50"/>
      <c r="AA19" s="50"/>
      <c r="AB19" s="50"/>
      <c r="AC19" s="53"/>
      <c r="AD19" s="53"/>
      <c r="AE19" s="53"/>
      <c r="AF19" s="53"/>
      <c r="AG19" s="54"/>
      <c r="AH19" s="54"/>
      <c r="AI19" s="55"/>
      <c r="AL19" s="11">
        <f>DATE(YEAR(AE3),MONTH(AE3),$AE$4)</f>
        <v>45230</v>
      </c>
      <c r="AM19" s="12"/>
      <c r="AN19" s="11">
        <f>IF(AL19&gt;=EOMONTH($AE$3,0),EOMONTH($AE$3,0),AL19)</f>
        <v>45230</v>
      </c>
      <c r="AO19" s="11">
        <f>DATE(YEAR(AE3),MONTH(AE3)-1,$AE$4)</f>
        <v>45200</v>
      </c>
      <c r="AP19" s="12"/>
      <c r="AQ19" s="11">
        <f>IF(AO19&gt;=EOMONTH(AE3,-1),EOMONTH(AE3,-1),AO19)</f>
        <v>45199</v>
      </c>
      <c r="AR19" s="11">
        <f>IF(OR(AE4=AL17,AE4&gt;=AI6),AQ19,AN19)</f>
        <v>45199</v>
      </c>
      <c r="AT19" s="8"/>
      <c r="AW19" s="8"/>
      <c r="AX19" s="8"/>
      <c r="AY19" s="8"/>
      <c r="AZ19" s="8"/>
      <c r="BA19" s="8"/>
      <c r="BB19" s="8"/>
      <c r="BC19" s="8"/>
      <c r="BD19" s="8"/>
    </row>
    <row r="20" spans="2:56" ht="25.5" customHeight="1" x14ac:dyDescent="0.2">
      <c r="B20" s="51">
        <f>IF(F20="  月　　日","  月　　日",IF(EDATE($F$17,-3)&lt;$AE$2,$AE$2,EDATE($F$17,-3)))</f>
        <v>45139</v>
      </c>
      <c r="C20" s="52"/>
      <c r="D20" s="52"/>
      <c r="E20" s="3" t="s">
        <v>6</v>
      </c>
      <c r="F20" s="101">
        <f>IF(OR(B19=$AE$2,B19="  月　　日"),"  月　　日",B19-1)</f>
        <v>45169</v>
      </c>
      <c r="G20" s="101"/>
      <c r="H20" s="101"/>
      <c r="I20" s="102"/>
      <c r="J20" s="6"/>
      <c r="K20" s="4" t="s">
        <v>29</v>
      </c>
      <c r="L20" s="38"/>
      <c r="M20" s="39"/>
      <c r="N20" s="3" t="s">
        <v>20</v>
      </c>
      <c r="O20" s="51">
        <f>IF(S20="  月　　日","  月　　日",IF(AN21+1&lt;$AE$2,$AE$2,AN21+1))</f>
        <v>45139</v>
      </c>
      <c r="P20" s="68"/>
      <c r="Q20" s="68"/>
      <c r="R20" s="3" t="s">
        <v>6</v>
      </c>
      <c r="S20" s="52">
        <f>IF(OR(O19=$AE$2,O19= "  月　　日"),"  月　　日",AN20)</f>
        <v>45169</v>
      </c>
      <c r="T20" s="68"/>
      <c r="U20" s="68"/>
      <c r="V20" s="69"/>
      <c r="W20" s="6"/>
      <c r="X20" s="3" t="s">
        <v>20</v>
      </c>
      <c r="Y20" s="50"/>
      <c r="Z20" s="50"/>
      <c r="AA20" s="50"/>
      <c r="AB20" s="50"/>
      <c r="AC20" s="53"/>
      <c r="AD20" s="53"/>
      <c r="AE20" s="53"/>
      <c r="AF20" s="53"/>
      <c r="AG20" s="54"/>
      <c r="AH20" s="54"/>
      <c r="AI20" s="55"/>
      <c r="AL20" s="11">
        <f>DATE(YEAR(AR19),MONTH(AR19)-1,$AE$4)</f>
        <v>45169</v>
      </c>
      <c r="AM20" s="12"/>
      <c r="AN20" s="11">
        <f>IF(AL20&gt;=EOMONTH($AR$19,-1),EOMONTH($AR$19,-1),AL20)</f>
        <v>45169</v>
      </c>
      <c r="AO20" s="59"/>
      <c r="AP20" s="60"/>
      <c r="AQ20" s="60"/>
      <c r="AR20" s="61"/>
      <c r="AW20" s="8"/>
      <c r="AX20" s="8"/>
      <c r="AY20" s="8"/>
      <c r="AZ20" s="8"/>
      <c r="BA20" s="8"/>
      <c r="BB20" s="8"/>
      <c r="BC20" s="8"/>
      <c r="BD20" s="8"/>
    </row>
    <row r="21" spans="2:56" ht="25.5" customHeight="1" x14ac:dyDescent="0.2">
      <c r="B21" s="51">
        <f>IF(F21="  月　　日","  月　　日",IF(EDATE($F$17,-4)&lt;$AE$2,$AE$2,EDATE($F$17,-4)))</f>
        <v>45108</v>
      </c>
      <c r="C21" s="52"/>
      <c r="D21" s="52"/>
      <c r="E21" s="3" t="s">
        <v>6</v>
      </c>
      <c r="F21" s="101">
        <f t="shared" ref="F21:F29" si="1">IF(OR(B20=$AE$2,B20="  月　　日"),"  月　　日",B20-1)</f>
        <v>45138</v>
      </c>
      <c r="G21" s="101"/>
      <c r="H21" s="101"/>
      <c r="I21" s="102"/>
      <c r="J21" s="6"/>
      <c r="K21" s="4" t="s">
        <v>29</v>
      </c>
      <c r="L21" s="38"/>
      <c r="M21" s="39"/>
      <c r="N21" s="3" t="s">
        <v>20</v>
      </c>
      <c r="O21" s="51">
        <f t="shared" ref="O21:O24" si="2">IF(S21="  月　　日","  月　　日",IF(AN22+1&lt;$AE$2,$AE$2,AN22+1))</f>
        <v>45108</v>
      </c>
      <c r="P21" s="68"/>
      <c r="Q21" s="68"/>
      <c r="R21" s="3" t="s">
        <v>6</v>
      </c>
      <c r="S21" s="52">
        <f t="shared" ref="S21:S23" si="3">IF(OR(O20=$AE$2,O20= "  月　　日"),"  月　　日",AN21)</f>
        <v>45138</v>
      </c>
      <c r="T21" s="68"/>
      <c r="U21" s="68"/>
      <c r="V21" s="69"/>
      <c r="W21" s="6"/>
      <c r="X21" s="3" t="s">
        <v>20</v>
      </c>
      <c r="Y21" s="79"/>
      <c r="Z21" s="79"/>
      <c r="AA21" s="50"/>
      <c r="AB21" s="50"/>
      <c r="AC21" s="53"/>
      <c r="AD21" s="53"/>
      <c r="AE21" s="53"/>
      <c r="AF21" s="53"/>
      <c r="AG21" s="54"/>
      <c r="AH21" s="54"/>
      <c r="AI21" s="55"/>
      <c r="AL21" s="11">
        <f>DATE(YEAR(AN20),MONTH(AN20)-1,$AE$4)</f>
        <v>45138</v>
      </c>
      <c r="AM21" s="12"/>
      <c r="AN21" s="11">
        <f>IF(AL21&gt;=EOMONTH($AR$19,-2),EOMONTH($AR$19,-2),AL21)</f>
        <v>45138</v>
      </c>
      <c r="AO21" s="62"/>
      <c r="AP21" s="63"/>
      <c r="AQ21" s="63"/>
      <c r="AR21" s="64"/>
      <c r="AW21" s="8"/>
      <c r="AX21" s="8"/>
      <c r="AY21" s="8"/>
      <c r="AZ21" s="8"/>
      <c r="BA21" s="8"/>
      <c r="BB21" s="8"/>
      <c r="BC21" s="8"/>
      <c r="BD21" s="8"/>
    </row>
    <row r="22" spans="2:56" ht="25.5" customHeight="1" x14ac:dyDescent="0.2">
      <c r="B22" s="51">
        <f>IF(F22="  月　　日","  月　　日",IF(EDATE($F$17,-5)&lt;$AE$2,$AE$2,EDATE($F$17,-5)))</f>
        <v>45078</v>
      </c>
      <c r="C22" s="52"/>
      <c r="D22" s="52"/>
      <c r="E22" s="3" t="s">
        <v>6</v>
      </c>
      <c r="F22" s="101">
        <f t="shared" si="1"/>
        <v>45107</v>
      </c>
      <c r="G22" s="101"/>
      <c r="H22" s="101"/>
      <c r="I22" s="102"/>
      <c r="J22" s="6"/>
      <c r="K22" s="4" t="s">
        <v>29</v>
      </c>
      <c r="L22" s="38"/>
      <c r="M22" s="39"/>
      <c r="N22" s="3" t="s">
        <v>20</v>
      </c>
      <c r="O22" s="51">
        <f t="shared" si="2"/>
        <v>45078</v>
      </c>
      <c r="P22" s="68"/>
      <c r="Q22" s="68"/>
      <c r="R22" s="3" t="s">
        <v>6</v>
      </c>
      <c r="S22" s="52">
        <f t="shared" si="3"/>
        <v>45107</v>
      </c>
      <c r="T22" s="68"/>
      <c r="U22" s="68"/>
      <c r="V22" s="69"/>
      <c r="W22" s="6"/>
      <c r="X22" s="3" t="s">
        <v>20</v>
      </c>
      <c r="Y22" s="50"/>
      <c r="Z22" s="50"/>
      <c r="AA22" s="50"/>
      <c r="AB22" s="50"/>
      <c r="AC22" s="53"/>
      <c r="AD22" s="53"/>
      <c r="AE22" s="53"/>
      <c r="AF22" s="53"/>
      <c r="AG22" s="54"/>
      <c r="AH22" s="54"/>
      <c r="AI22" s="55"/>
      <c r="AL22" s="11">
        <f t="shared" ref="AL22:AL25" si="4">DATE(YEAR(AN21),MONTH(AN21)-1,$AE$4)</f>
        <v>45108</v>
      </c>
      <c r="AM22" s="12"/>
      <c r="AN22" s="11">
        <f>IF(AL22&gt;=EOMONTH($AR$19,-3),EOMONTH($AR$19,-3),AL22)</f>
        <v>45107</v>
      </c>
      <c r="AO22" s="62"/>
      <c r="AP22" s="63"/>
      <c r="AQ22" s="63"/>
      <c r="AR22" s="64"/>
      <c r="AW22" s="8"/>
      <c r="AX22" s="8"/>
      <c r="AY22" s="8"/>
      <c r="AZ22" s="8"/>
      <c r="BA22" s="8"/>
      <c r="BB22" s="8"/>
      <c r="BC22" s="8"/>
      <c r="BD22" s="8"/>
    </row>
    <row r="23" spans="2:56" ht="25.5" customHeight="1" x14ac:dyDescent="0.2">
      <c r="B23" s="51">
        <f>IF(F23="  月　　日","  月　　日",IF(EDATE($F$17,-6)&lt;$AE$2,$AE$2,EDATE($F$17,-6)))</f>
        <v>45047</v>
      </c>
      <c r="C23" s="52"/>
      <c r="D23" s="52"/>
      <c r="E23" s="3" t="s">
        <v>6</v>
      </c>
      <c r="F23" s="101">
        <f t="shared" si="1"/>
        <v>45077</v>
      </c>
      <c r="G23" s="101"/>
      <c r="H23" s="101"/>
      <c r="I23" s="102"/>
      <c r="J23" s="6"/>
      <c r="K23" s="4" t="s">
        <v>29</v>
      </c>
      <c r="L23" s="38"/>
      <c r="M23" s="39"/>
      <c r="N23" s="3" t="s">
        <v>20</v>
      </c>
      <c r="O23" s="51">
        <f t="shared" si="2"/>
        <v>45047</v>
      </c>
      <c r="P23" s="68"/>
      <c r="Q23" s="68"/>
      <c r="R23" s="3" t="s">
        <v>6</v>
      </c>
      <c r="S23" s="52">
        <f t="shared" si="3"/>
        <v>45077</v>
      </c>
      <c r="T23" s="68"/>
      <c r="U23" s="68"/>
      <c r="V23" s="69"/>
      <c r="W23" s="6"/>
      <c r="X23" s="3" t="s">
        <v>20</v>
      </c>
      <c r="Y23" s="50"/>
      <c r="Z23" s="50"/>
      <c r="AA23" s="50"/>
      <c r="AB23" s="50"/>
      <c r="AC23" s="53"/>
      <c r="AD23" s="53"/>
      <c r="AE23" s="53"/>
      <c r="AF23" s="53"/>
      <c r="AG23" s="54"/>
      <c r="AH23" s="54"/>
      <c r="AI23" s="55"/>
      <c r="AL23" s="11">
        <f t="shared" si="4"/>
        <v>45077</v>
      </c>
      <c r="AM23" s="12"/>
      <c r="AN23" s="11">
        <f>IF(AL23&gt;=EOMONTH($AR$19,-4),EOMONTH($AR$19,-4),AL23)</f>
        <v>45077</v>
      </c>
      <c r="AO23" s="62"/>
      <c r="AP23" s="63"/>
      <c r="AQ23" s="63"/>
      <c r="AR23" s="64"/>
      <c r="AW23" s="8"/>
      <c r="AX23" s="8"/>
      <c r="AY23" s="8"/>
      <c r="AZ23" s="8"/>
      <c r="BA23" s="8"/>
      <c r="BB23" s="8"/>
      <c r="BC23" s="8"/>
      <c r="BD23" s="8"/>
    </row>
    <row r="24" spans="2:56" ht="25.5" customHeight="1" x14ac:dyDescent="0.2">
      <c r="B24" s="51">
        <f>IF(F24="  月　　日","  月　　日",IF(EDATE($F$17,-7)&lt;$AE$2,$AE$2,EDATE($F$17,-7)))</f>
        <v>45017</v>
      </c>
      <c r="C24" s="52"/>
      <c r="D24" s="52"/>
      <c r="E24" s="3" t="s">
        <v>6</v>
      </c>
      <c r="F24" s="101">
        <f t="shared" si="1"/>
        <v>45046</v>
      </c>
      <c r="G24" s="101"/>
      <c r="H24" s="101"/>
      <c r="I24" s="102"/>
      <c r="J24" s="6"/>
      <c r="K24" s="4" t="s">
        <v>29</v>
      </c>
      <c r="L24" s="38"/>
      <c r="M24" s="39"/>
      <c r="N24" s="3" t="s">
        <v>20</v>
      </c>
      <c r="O24" s="51" t="str">
        <f t="shared" si="2"/>
        <v xml:space="preserve">  月　　日</v>
      </c>
      <c r="P24" s="68"/>
      <c r="Q24" s="68"/>
      <c r="R24" s="3" t="s">
        <v>6</v>
      </c>
      <c r="S24" s="52" t="str">
        <f>IF(OR(O23=$AE$2,O23= "  月　　日",AE4=AL17,AE4=AI6),"  月　　日",AN24)</f>
        <v xml:space="preserve">  月　　日</v>
      </c>
      <c r="T24" s="68"/>
      <c r="U24" s="68"/>
      <c r="V24" s="69"/>
      <c r="W24" s="6"/>
      <c r="X24" s="3" t="s">
        <v>20</v>
      </c>
      <c r="Y24" s="50"/>
      <c r="Z24" s="50"/>
      <c r="AA24" s="50"/>
      <c r="AB24" s="50"/>
      <c r="AC24" s="53"/>
      <c r="AD24" s="53"/>
      <c r="AE24" s="53"/>
      <c r="AF24" s="53"/>
      <c r="AG24" s="54"/>
      <c r="AH24" s="54"/>
      <c r="AI24" s="55"/>
      <c r="AL24" s="11">
        <f t="shared" si="4"/>
        <v>45047</v>
      </c>
      <c r="AM24" s="12"/>
      <c r="AN24" s="11">
        <f>IF(AL24&gt;=EOMONTH($AR$19,-5),EOMONTH($AR$19,-5),AL24)</f>
        <v>45046</v>
      </c>
      <c r="AO24" s="62"/>
      <c r="AP24" s="63"/>
      <c r="AQ24" s="63"/>
      <c r="AR24" s="64"/>
      <c r="AW24" s="8"/>
      <c r="AX24" s="8"/>
      <c r="AY24" s="8"/>
      <c r="AZ24" s="8"/>
      <c r="BA24" s="8"/>
      <c r="BB24" s="8"/>
      <c r="BC24" s="8"/>
      <c r="BD24" s="8"/>
    </row>
    <row r="25" spans="2:56" ht="25.5" customHeight="1" x14ac:dyDescent="0.2">
      <c r="B25" s="51">
        <f>IF(F25="  月　　日","  月　　日",IF(EDATE($F$17,-8)&lt;$AE$2,$AE$2,EDATE($F$17,-8)))</f>
        <v>44986</v>
      </c>
      <c r="C25" s="52"/>
      <c r="D25" s="52"/>
      <c r="E25" s="3" t="s">
        <v>6</v>
      </c>
      <c r="F25" s="101">
        <f t="shared" si="1"/>
        <v>45016</v>
      </c>
      <c r="G25" s="101"/>
      <c r="H25" s="101"/>
      <c r="I25" s="102"/>
      <c r="J25" s="6"/>
      <c r="K25" s="4" t="s">
        <v>29</v>
      </c>
      <c r="L25" s="38"/>
      <c r="M25" s="39"/>
      <c r="N25" s="3" t="s">
        <v>20</v>
      </c>
      <c r="O25" s="95" t="s">
        <v>15</v>
      </c>
      <c r="P25" s="96"/>
      <c r="Q25" s="96"/>
      <c r="R25" s="3" t="s">
        <v>6</v>
      </c>
      <c r="S25" s="96" t="s">
        <v>7</v>
      </c>
      <c r="T25" s="96"/>
      <c r="U25" s="96"/>
      <c r="V25" s="98"/>
      <c r="W25" s="6"/>
      <c r="X25" s="3" t="s">
        <v>20</v>
      </c>
      <c r="Y25" s="50"/>
      <c r="Z25" s="50"/>
      <c r="AA25" s="50"/>
      <c r="AB25" s="50"/>
      <c r="AC25" s="53"/>
      <c r="AD25" s="53"/>
      <c r="AE25" s="53"/>
      <c r="AF25" s="53"/>
      <c r="AG25" s="54"/>
      <c r="AH25" s="54"/>
      <c r="AI25" s="55"/>
      <c r="AL25" s="11">
        <f t="shared" si="4"/>
        <v>45016</v>
      </c>
      <c r="AM25" s="12"/>
      <c r="AN25" s="11">
        <f>IF(AL25&gt;=EOMONTH($AR$19,-6),EOMONTH($AR$19,-6),AL25)</f>
        <v>45016</v>
      </c>
      <c r="AO25" s="65"/>
      <c r="AP25" s="66"/>
      <c r="AQ25" s="66"/>
      <c r="AR25" s="67"/>
      <c r="AW25" s="8"/>
      <c r="AX25" s="8"/>
      <c r="AY25" s="8"/>
      <c r="AZ25" s="8"/>
      <c r="BA25" s="8"/>
      <c r="BB25" s="8"/>
      <c r="BC25" s="8"/>
      <c r="BD25" s="8"/>
    </row>
    <row r="26" spans="2:56" ht="25.5" customHeight="1" x14ac:dyDescent="0.2">
      <c r="B26" s="51">
        <f>IF(F26="  月　　日","  月　　日",IF(EDATE($F$17,-9)&lt;$AE$2,$AE$2,EDATE($F$17,-9)))</f>
        <v>44958</v>
      </c>
      <c r="C26" s="52"/>
      <c r="D26" s="52"/>
      <c r="E26" s="3" t="s">
        <v>6</v>
      </c>
      <c r="F26" s="101">
        <f t="shared" si="1"/>
        <v>44985</v>
      </c>
      <c r="G26" s="101"/>
      <c r="H26" s="101"/>
      <c r="I26" s="102"/>
      <c r="J26" s="6"/>
      <c r="K26" s="4" t="s">
        <v>29</v>
      </c>
      <c r="L26" s="38"/>
      <c r="M26" s="39"/>
      <c r="N26" s="3" t="s">
        <v>20</v>
      </c>
      <c r="O26" s="95" t="s">
        <v>9</v>
      </c>
      <c r="P26" s="96"/>
      <c r="Q26" s="96"/>
      <c r="R26" s="3" t="s">
        <v>6</v>
      </c>
      <c r="S26" s="96" t="s">
        <v>8</v>
      </c>
      <c r="T26" s="96"/>
      <c r="U26" s="96"/>
      <c r="V26" s="98"/>
      <c r="W26" s="6"/>
      <c r="X26" s="3" t="s">
        <v>20</v>
      </c>
      <c r="Y26" s="50"/>
      <c r="Z26" s="50"/>
      <c r="AA26" s="50"/>
      <c r="AB26" s="50"/>
      <c r="AC26" s="53"/>
      <c r="AD26" s="53"/>
      <c r="AE26" s="53"/>
      <c r="AF26" s="53"/>
      <c r="AG26" s="54"/>
      <c r="AH26" s="54"/>
      <c r="AI26" s="55"/>
      <c r="AM26" s="8"/>
      <c r="AP26" s="8"/>
      <c r="AW26" s="8"/>
      <c r="AX26" s="8"/>
      <c r="AY26" s="8"/>
      <c r="AZ26" s="8"/>
      <c r="BA26" s="8"/>
      <c r="BB26" s="8"/>
      <c r="BC26" s="8"/>
      <c r="BD26" s="8"/>
    </row>
    <row r="27" spans="2:56" ht="25.5" customHeight="1" x14ac:dyDescent="0.2">
      <c r="B27" s="51">
        <f>IF(F27="  月　　日","  月　　日",IF(EDATE($F$17,-10)&lt;$AE$2,$AE$2,EDATE($F$17,-10)))</f>
        <v>44927</v>
      </c>
      <c r="C27" s="52"/>
      <c r="D27" s="52"/>
      <c r="E27" s="3" t="s">
        <v>6</v>
      </c>
      <c r="F27" s="101">
        <f t="shared" si="1"/>
        <v>44957</v>
      </c>
      <c r="G27" s="101"/>
      <c r="H27" s="101"/>
      <c r="I27" s="102"/>
      <c r="J27" s="6"/>
      <c r="K27" s="4" t="s">
        <v>29</v>
      </c>
      <c r="L27" s="38"/>
      <c r="M27" s="39"/>
      <c r="N27" s="3" t="s">
        <v>20</v>
      </c>
      <c r="O27" s="95" t="s">
        <v>9</v>
      </c>
      <c r="P27" s="96"/>
      <c r="Q27" s="96"/>
      <c r="R27" s="3" t="s">
        <v>6</v>
      </c>
      <c r="S27" s="96" t="s">
        <v>9</v>
      </c>
      <c r="T27" s="96"/>
      <c r="U27" s="96"/>
      <c r="V27" s="98"/>
      <c r="W27" s="6"/>
      <c r="X27" s="3" t="s">
        <v>20</v>
      </c>
      <c r="Y27" s="50"/>
      <c r="Z27" s="50"/>
      <c r="AA27" s="50"/>
      <c r="AB27" s="50"/>
      <c r="AC27" s="53"/>
      <c r="AD27" s="53"/>
      <c r="AE27" s="53"/>
      <c r="AF27" s="53"/>
      <c r="AG27" s="54"/>
      <c r="AH27" s="54"/>
      <c r="AI27" s="55"/>
      <c r="AM27" s="8"/>
      <c r="AP27" s="8"/>
      <c r="AW27" s="8"/>
      <c r="AX27" s="8"/>
      <c r="AY27" s="8"/>
      <c r="AZ27" s="8"/>
      <c r="BA27" s="8"/>
      <c r="BB27" s="8"/>
      <c r="BC27" s="8"/>
      <c r="BD27" s="8"/>
    </row>
    <row r="28" spans="2:56" ht="25.5" customHeight="1" x14ac:dyDescent="0.2">
      <c r="B28" s="51">
        <f>IF(F28="  月　　日","  月　　日",IF(EDATE($F$17,-11)&lt;$AE$2,$AE$2,EDATE($F$17,-11)))</f>
        <v>44896</v>
      </c>
      <c r="C28" s="52"/>
      <c r="D28" s="52"/>
      <c r="E28" s="3" t="s">
        <v>6</v>
      </c>
      <c r="F28" s="101">
        <f t="shared" si="1"/>
        <v>44926</v>
      </c>
      <c r="G28" s="101"/>
      <c r="H28" s="101"/>
      <c r="I28" s="102"/>
      <c r="J28" s="6"/>
      <c r="K28" s="4" t="s">
        <v>29</v>
      </c>
      <c r="L28" s="38"/>
      <c r="M28" s="39"/>
      <c r="N28" s="3" t="s">
        <v>20</v>
      </c>
      <c r="O28" s="95" t="s">
        <v>9</v>
      </c>
      <c r="P28" s="96"/>
      <c r="Q28" s="96"/>
      <c r="R28" s="3" t="s">
        <v>6</v>
      </c>
      <c r="S28" s="96" t="s">
        <v>9</v>
      </c>
      <c r="T28" s="96"/>
      <c r="U28" s="96"/>
      <c r="V28" s="98"/>
      <c r="W28" s="6"/>
      <c r="X28" s="3" t="s">
        <v>20</v>
      </c>
      <c r="Y28" s="50"/>
      <c r="Z28" s="50"/>
      <c r="AA28" s="50"/>
      <c r="AB28" s="50"/>
      <c r="AC28" s="53"/>
      <c r="AD28" s="53"/>
      <c r="AE28" s="53"/>
      <c r="AF28" s="53"/>
      <c r="AG28" s="54"/>
      <c r="AH28" s="54"/>
      <c r="AI28" s="55"/>
      <c r="AM28" s="8"/>
      <c r="AP28" s="8"/>
      <c r="AW28" s="8"/>
      <c r="AX28" s="8"/>
      <c r="AY28" s="8"/>
      <c r="AZ28" s="8"/>
      <c r="BA28" s="8"/>
      <c r="BB28" s="8"/>
      <c r="BC28" s="8"/>
      <c r="BD28" s="8"/>
    </row>
    <row r="29" spans="2:56" ht="25.5" customHeight="1" x14ac:dyDescent="0.2">
      <c r="B29" s="51">
        <f>IF(F29="  月　　日","  月　　日",IF(EDATE($F$17,-12)&lt;$AE$2,$AE$2,EDATE($F$17,-12)))</f>
        <v>44866</v>
      </c>
      <c r="C29" s="52"/>
      <c r="D29" s="52"/>
      <c r="E29" s="3" t="s">
        <v>6</v>
      </c>
      <c r="F29" s="101">
        <f t="shared" si="1"/>
        <v>44895</v>
      </c>
      <c r="G29" s="101"/>
      <c r="H29" s="101"/>
      <c r="I29" s="102"/>
      <c r="J29" s="6"/>
      <c r="K29" s="4" t="s">
        <v>29</v>
      </c>
      <c r="L29" s="38"/>
      <c r="M29" s="39"/>
      <c r="N29" s="3" t="s">
        <v>20</v>
      </c>
      <c r="O29" s="95" t="s">
        <v>9</v>
      </c>
      <c r="P29" s="96"/>
      <c r="Q29" s="96"/>
      <c r="R29" s="3" t="s">
        <v>6</v>
      </c>
      <c r="S29" s="96" t="s">
        <v>9</v>
      </c>
      <c r="T29" s="96"/>
      <c r="U29" s="96"/>
      <c r="V29" s="98"/>
      <c r="W29" s="6"/>
      <c r="X29" s="3" t="s">
        <v>20</v>
      </c>
      <c r="Y29" s="50"/>
      <c r="Z29" s="50"/>
      <c r="AA29" s="50"/>
      <c r="AB29" s="50"/>
      <c r="AC29" s="53"/>
      <c r="AD29" s="53"/>
      <c r="AE29" s="53"/>
      <c r="AF29" s="53"/>
      <c r="AG29" s="54"/>
      <c r="AH29" s="54"/>
      <c r="AI29" s="55"/>
      <c r="AM29" s="8"/>
      <c r="AP29" s="8"/>
      <c r="AW29" s="8"/>
      <c r="AX29" s="8"/>
      <c r="AY29" s="8"/>
      <c r="AZ29" s="8"/>
      <c r="BA29" s="8"/>
      <c r="BB29" s="8"/>
      <c r="BC29" s="8"/>
      <c r="BD29" s="8"/>
    </row>
    <row r="30" spans="2:56" ht="25.5" customHeight="1" x14ac:dyDescent="0.2">
      <c r="B30" s="95" t="s">
        <v>16</v>
      </c>
      <c r="C30" s="96"/>
      <c r="D30" s="96"/>
      <c r="E30" s="3" t="s">
        <v>6</v>
      </c>
      <c r="F30" s="96" t="s">
        <v>17</v>
      </c>
      <c r="G30" s="96"/>
      <c r="H30" s="96"/>
      <c r="I30" s="98"/>
      <c r="J30" s="6"/>
      <c r="K30" s="4" t="s">
        <v>29</v>
      </c>
      <c r="L30" s="38"/>
      <c r="M30" s="39"/>
      <c r="N30" s="3" t="s">
        <v>20</v>
      </c>
      <c r="O30" s="95" t="s">
        <v>9</v>
      </c>
      <c r="P30" s="96"/>
      <c r="Q30" s="96"/>
      <c r="R30" s="3" t="s">
        <v>6</v>
      </c>
      <c r="S30" s="96" t="s">
        <v>9</v>
      </c>
      <c r="T30" s="96"/>
      <c r="U30" s="96"/>
      <c r="V30" s="98"/>
      <c r="W30" s="6"/>
      <c r="X30" s="3" t="s">
        <v>20</v>
      </c>
      <c r="Y30" s="50"/>
      <c r="Z30" s="50"/>
      <c r="AA30" s="50"/>
      <c r="AB30" s="50"/>
      <c r="AC30" s="53"/>
      <c r="AD30" s="53"/>
      <c r="AE30" s="53"/>
      <c r="AF30" s="53"/>
      <c r="AG30" s="54"/>
      <c r="AH30" s="54"/>
      <c r="AI30" s="55"/>
      <c r="AM30" s="8"/>
      <c r="AP30" s="8"/>
      <c r="AW30" s="8"/>
      <c r="AX30" s="8"/>
      <c r="AY30" s="8"/>
      <c r="AZ30" s="8"/>
      <c r="BA30" s="8"/>
      <c r="BB30" s="8"/>
      <c r="BC30" s="8"/>
      <c r="BD30" s="8"/>
    </row>
    <row r="31" spans="2:56" ht="53.25" customHeight="1" x14ac:dyDescent="0.2">
      <c r="B31" s="94"/>
      <c r="C31" s="54"/>
      <c r="D31" s="54"/>
      <c r="E31" s="91"/>
      <c r="F31" s="92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93"/>
      <c r="AB31" s="54"/>
      <c r="AC31" s="54"/>
      <c r="AD31" s="54"/>
      <c r="AE31" s="54"/>
      <c r="AF31" s="54"/>
      <c r="AG31" s="54"/>
      <c r="AH31" s="54"/>
      <c r="AI31" s="55"/>
    </row>
    <row r="32" spans="2:56" ht="119.25" customHeight="1" x14ac:dyDescent="0.2">
      <c r="B32" s="86"/>
      <c r="C32" s="87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0"/>
    </row>
  </sheetData>
  <sheetProtection selectLockedCells="1"/>
  <mergeCells count="158">
    <mergeCell ref="AE2:AI2"/>
    <mergeCell ref="AA2:AD2"/>
    <mergeCell ref="AG28:AI28"/>
    <mergeCell ref="AC27:AF27"/>
    <mergeCell ref="F25:I25"/>
    <mergeCell ref="F26:I26"/>
    <mergeCell ref="F27:I27"/>
    <mergeCell ref="AG30:AI30"/>
    <mergeCell ref="AG23:AI23"/>
    <mergeCell ref="AG26:AI26"/>
    <mergeCell ref="AC28:AF28"/>
    <mergeCell ref="AA28:AB28"/>
    <mergeCell ref="AA25:AB25"/>
    <mergeCell ref="Y27:Z27"/>
    <mergeCell ref="AG25:AI25"/>
    <mergeCell ref="Y28:Z28"/>
    <mergeCell ref="Y24:Z24"/>
    <mergeCell ref="F23:I23"/>
    <mergeCell ref="S23:V23"/>
    <mergeCell ref="S24:V24"/>
    <mergeCell ref="F24:I24"/>
    <mergeCell ref="AA27:AB27"/>
    <mergeCell ref="AE3:AI3"/>
    <mergeCell ref="AE4:AI4"/>
    <mergeCell ref="B28:D28"/>
    <mergeCell ref="S29:V29"/>
    <mergeCell ref="S30:V30"/>
    <mergeCell ref="O29:Q29"/>
    <mergeCell ref="O30:Q30"/>
    <mergeCell ref="O27:Q27"/>
    <mergeCell ref="O28:Q28"/>
    <mergeCell ref="F28:I28"/>
    <mergeCell ref="F29:I29"/>
    <mergeCell ref="F30:I30"/>
    <mergeCell ref="S27:V27"/>
    <mergeCell ref="S28:V28"/>
    <mergeCell ref="B27:D27"/>
    <mergeCell ref="B29:D29"/>
    <mergeCell ref="F19:I19"/>
    <mergeCell ref="S25:V25"/>
    <mergeCell ref="L20:M20"/>
    <mergeCell ref="L21:M21"/>
    <mergeCell ref="L22:M22"/>
    <mergeCell ref="L23:M23"/>
    <mergeCell ref="L24:M24"/>
    <mergeCell ref="B5:AI5"/>
    <mergeCell ref="F21:I21"/>
    <mergeCell ref="F22:I22"/>
    <mergeCell ref="S19:V19"/>
    <mergeCell ref="O22:Q22"/>
    <mergeCell ref="F20:I20"/>
    <mergeCell ref="Y23:Z23"/>
    <mergeCell ref="AF6:AG7"/>
    <mergeCell ref="AH6:AH7"/>
    <mergeCell ref="L15:N17"/>
    <mergeCell ref="F17:I17"/>
    <mergeCell ref="W7:AC7"/>
    <mergeCell ref="W6:AC6"/>
    <mergeCell ref="AC18:AF18"/>
    <mergeCell ref="AC19:AF19"/>
    <mergeCell ref="AC20:AF20"/>
    <mergeCell ref="O20:Q20"/>
    <mergeCell ref="S7:V7"/>
    <mergeCell ref="AG18:AI18"/>
    <mergeCell ref="O25:Q25"/>
    <mergeCell ref="Y25:Z25"/>
    <mergeCell ref="Y26:Z26"/>
    <mergeCell ref="AG24:AI24"/>
    <mergeCell ref="AC17:AF17"/>
    <mergeCell ref="AD6:AD7"/>
    <mergeCell ref="AA22:AB22"/>
    <mergeCell ref="O21:Q21"/>
    <mergeCell ref="AG19:AI19"/>
    <mergeCell ref="AG20:AI20"/>
    <mergeCell ref="AG22:AI22"/>
    <mergeCell ref="B14:AI14"/>
    <mergeCell ref="O15:V17"/>
    <mergeCell ref="W15:X17"/>
    <mergeCell ref="B26:D26"/>
    <mergeCell ref="AA26:AB26"/>
    <mergeCell ref="O26:Q26"/>
    <mergeCell ref="B32:C32"/>
    <mergeCell ref="D32:AI32"/>
    <mergeCell ref="Y29:Z29"/>
    <mergeCell ref="AA29:AB29"/>
    <mergeCell ref="AA30:AB30"/>
    <mergeCell ref="E31:AA31"/>
    <mergeCell ref="AB31:AI31"/>
    <mergeCell ref="B31:D31"/>
    <mergeCell ref="AC30:AF30"/>
    <mergeCell ref="AC29:AF29"/>
    <mergeCell ref="Y30:Z30"/>
    <mergeCell ref="B30:D30"/>
    <mergeCell ref="AG29:AI29"/>
    <mergeCell ref="B23:D23"/>
    <mergeCell ref="B24:D24"/>
    <mergeCell ref="AA23:AB23"/>
    <mergeCell ref="O23:Q23"/>
    <mergeCell ref="B13:V13"/>
    <mergeCell ref="AG13:AI13"/>
    <mergeCell ref="AC24:AF24"/>
    <mergeCell ref="AI6:AI7"/>
    <mergeCell ref="AC26:AF26"/>
    <mergeCell ref="AE6:AE7"/>
    <mergeCell ref="B8:E8"/>
    <mergeCell ref="Y19:Z19"/>
    <mergeCell ref="Y20:Z20"/>
    <mergeCell ref="Y21:Z21"/>
    <mergeCell ref="Y22:Z22"/>
    <mergeCell ref="Y18:Z18"/>
    <mergeCell ref="Y17:Z17"/>
    <mergeCell ref="B7:E7"/>
    <mergeCell ref="B6:E6"/>
    <mergeCell ref="B22:D22"/>
    <mergeCell ref="B19:D19"/>
    <mergeCell ref="S20:V20"/>
    <mergeCell ref="S21:V21"/>
    <mergeCell ref="T6:V6"/>
    <mergeCell ref="AL18:AR18"/>
    <mergeCell ref="AA24:AB24"/>
    <mergeCell ref="AA18:AB18"/>
    <mergeCell ref="AA19:AB19"/>
    <mergeCell ref="AA20:AB20"/>
    <mergeCell ref="B25:D25"/>
    <mergeCell ref="AC25:AF25"/>
    <mergeCell ref="AG21:AI21"/>
    <mergeCell ref="B15:K15"/>
    <mergeCell ref="J16:K17"/>
    <mergeCell ref="AG15:AI17"/>
    <mergeCell ref="AA17:AB17"/>
    <mergeCell ref="Y15:AF16"/>
    <mergeCell ref="AO20:AR25"/>
    <mergeCell ref="B18:D18"/>
    <mergeCell ref="B20:D20"/>
    <mergeCell ref="B21:D21"/>
    <mergeCell ref="AA21:AB21"/>
    <mergeCell ref="S22:V22"/>
    <mergeCell ref="O18:Q18"/>
    <mergeCell ref="O19:Q19"/>
    <mergeCell ref="O24:Q24"/>
    <mergeCell ref="L18:M18"/>
    <mergeCell ref="L19:M19"/>
    <mergeCell ref="L25:M25"/>
    <mergeCell ref="L26:M26"/>
    <mergeCell ref="L27:M27"/>
    <mergeCell ref="L28:M28"/>
    <mergeCell ref="L29:M29"/>
    <mergeCell ref="L30:M30"/>
    <mergeCell ref="W9:Y12"/>
    <mergeCell ref="W8:Y8"/>
    <mergeCell ref="Z8:AA8"/>
    <mergeCell ref="Z9:AI11"/>
    <mergeCell ref="AG27:AI27"/>
    <mergeCell ref="AC21:AF21"/>
    <mergeCell ref="AC22:AF22"/>
    <mergeCell ref="AC23:AF23"/>
    <mergeCell ref="S26:V26"/>
    <mergeCell ref="W13:AF13"/>
  </mergeCells>
  <phoneticPr fontId="1"/>
  <conditionalFormatting sqref="B18:D29">
    <cfRule type="cellIs" dxfId="4" priority="2" operator="equal">
      <formula>"  月　　日"</formula>
    </cfRule>
  </conditionalFormatting>
  <conditionalFormatting sqref="F17:I17">
    <cfRule type="cellIs" dxfId="3" priority="3" operator="equal">
      <formula>"  月　　日"</formula>
    </cfRule>
  </conditionalFormatting>
  <conditionalFormatting sqref="F19:I29">
    <cfRule type="cellIs" dxfId="2" priority="8" operator="equal">
      <formula>"  月　　日"</formula>
    </cfRule>
  </conditionalFormatting>
  <conditionalFormatting sqref="O18:Q24">
    <cfRule type="cellIs" dxfId="1" priority="1" operator="equal">
      <formula>"  月　　日"</formula>
    </cfRule>
  </conditionalFormatting>
  <conditionalFormatting sqref="S19:V24">
    <cfRule type="cellIs" dxfId="0" priority="4" operator="equal">
      <formula>"  月　　日"</formula>
    </cfRule>
  </conditionalFormatting>
  <dataValidations count="3">
    <dataValidation type="list" allowBlank="1" showInputMessage="1" showErrorMessage="1" sqref="AE4" xr:uid="{00000000-0002-0000-0000-000000000000}">
      <formula1>"1,2,3,4,5,6,7,8,9,10,11,12,13,14,15,16,17,18,19,20,21,22,23,24,25,26,27,28,29,30,31"</formula1>
    </dataValidation>
    <dataValidation type="date" operator="greaterThanOrEqual" allowBlank="1" showInputMessage="1" showErrorMessage="1" errorTitle="日付不整合" error="取得年月日以降の日付を入力してください" prompt="「西暦/月/日」の形式で入力してください。" sqref="AE3:AI3" xr:uid="{00000000-0002-0000-0000-000001000000}">
      <formula1>AE2</formula1>
    </dataValidation>
    <dataValidation type="date" operator="lessThanOrEqual" allowBlank="1" showInputMessage="1" showErrorMessage="1" errorTitle="日付不整合" error="離職年月日以前の日付を入力してください" prompt="「西暦/月/日」の形式で入力してください。" sqref="AE2:AI2" xr:uid="{00000000-0002-0000-0000-000002000000}">
      <formula1>AE3</formula1>
    </dataValidation>
  </dataValidations>
  <pageMargins left="0.39370078740157483" right="0" top="0.78740157480314965" bottom="0.19685039370078741" header="0.51181102362204722" footer="0.51181102362204722"/>
  <pageSetup paperSize="9" scale="97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離職証明書</vt:lpstr>
      <vt:lpstr>離職証明書!Print_Area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職業安定局</dc:creator>
  <cp:lastModifiedBy>北光太郎</cp:lastModifiedBy>
  <cp:lastPrinted>2023-07-24T00:55:32Z</cp:lastPrinted>
  <dcterms:created xsi:type="dcterms:W3CDTF">2007-06-19T00:37:20Z</dcterms:created>
  <dcterms:modified xsi:type="dcterms:W3CDTF">2023-07-24T00:56:42Z</dcterms:modified>
  <cp:contentStatus/>
</cp:coreProperties>
</file>